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FP 2026 GV\"/>
    </mc:Choice>
  </mc:AlternateContent>
  <xr:revisionPtr revIDLastSave="0" documentId="13_ncr:1_{DBE9D15E-32D6-492F-A595-497B4C32FF14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AŽETAK" sheetId="1" r:id="rId1"/>
    <sheet name=" Račun prihoda i rashoda -ek.kl" sheetId="11" r:id="rId2"/>
    <sheet name=" Račun prihoda i rashoda -izvor" sheetId="12" r:id="rId3"/>
    <sheet name="Rashodi prema funkcijskoj kl" sheetId="5" r:id="rId4"/>
    <sheet name="Račun financiranja" sheetId="6" r:id="rId5"/>
    <sheet name="POSEBNI DIO" sheetId="7" r:id="rId6"/>
    <sheet name="List2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1" l="1"/>
  <c r="G22" i="11" s="1"/>
  <c r="E11" i="7"/>
  <c r="F24" i="12"/>
  <c r="E24" i="12"/>
  <c r="F29" i="7"/>
  <c r="I27" i="12" l="1"/>
  <c r="I24" i="12" s="1"/>
  <c r="H27" i="12"/>
  <c r="H24" i="12" s="1"/>
  <c r="G27" i="12"/>
  <c r="G24" i="12" s="1"/>
  <c r="F27" i="12"/>
  <c r="E27" i="12"/>
  <c r="I13" i="7"/>
  <c r="I12" i="7" s="1"/>
  <c r="H13" i="7"/>
  <c r="H12" i="7" s="1"/>
  <c r="G13" i="7"/>
  <c r="G12" i="7" s="1"/>
  <c r="F13" i="7"/>
  <c r="F12" i="7" s="1"/>
  <c r="E13" i="7"/>
  <c r="E12" i="7" s="1"/>
  <c r="F17" i="7"/>
  <c r="F16" i="7" s="1"/>
  <c r="I17" i="7"/>
  <c r="I16" i="7" s="1"/>
  <c r="H17" i="7"/>
  <c r="H16" i="7" s="1"/>
  <c r="G17" i="7"/>
  <c r="G16" i="7" s="1"/>
  <c r="E17" i="7"/>
  <c r="E16" i="7" s="1"/>
  <c r="I21" i="7"/>
  <c r="I20" i="7" s="1"/>
  <c r="H21" i="7"/>
  <c r="H20" i="7" s="1"/>
  <c r="G21" i="7"/>
  <c r="G20" i="7" s="1"/>
  <c r="F21" i="7"/>
  <c r="F20" i="7" s="1"/>
  <c r="E21" i="7"/>
  <c r="E20" i="7" s="1"/>
  <c r="I27" i="7"/>
  <c r="I26" i="7" s="1"/>
  <c r="H27" i="7"/>
  <c r="H26" i="7" s="1"/>
  <c r="G27" i="7"/>
  <c r="G26" i="7" s="1"/>
  <c r="F27" i="7"/>
  <c r="F26" i="7" s="1"/>
  <c r="E27" i="7"/>
  <c r="E26" i="7" s="1"/>
  <c r="I30" i="7"/>
  <c r="I29" i="7" s="1"/>
  <c r="H30" i="7"/>
  <c r="H29" i="7" s="1"/>
  <c r="G30" i="7"/>
  <c r="G29" i="7" s="1"/>
  <c r="F30" i="7"/>
  <c r="E30" i="7"/>
  <c r="E29" i="7" s="1"/>
  <c r="I33" i="7"/>
  <c r="I32" i="7" s="1"/>
  <c r="H33" i="7"/>
  <c r="H32" i="7" s="1"/>
  <c r="G33" i="7"/>
  <c r="G32" i="7" s="1"/>
  <c r="F33" i="7"/>
  <c r="F32" i="7" s="1"/>
  <c r="E33" i="7"/>
  <c r="E32" i="7" s="1"/>
  <c r="I37" i="7"/>
  <c r="I36" i="7" s="1"/>
  <c r="I35" i="7" s="1"/>
  <c r="H37" i="7"/>
  <c r="H36" i="7" s="1"/>
  <c r="H35" i="7" s="1"/>
  <c r="G37" i="7"/>
  <c r="G36" i="7" s="1"/>
  <c r="G35" i="7" s="1"/>
  <c r="F37" i="7"/>
  <c r="F36" i="7" s="1"/>
  <c r="F35" i="7" s="1"/>
  <c r="E37" i="7"/>
  <c r="E36" i="7" s="1"/>
  <c r="E35" i="7" s="1"/>
  <c r="I41" i="7"/>
  <c r="I40" i="7" s="1"/>
  <c r="I39" i="7" s="1"/>
  <c r="H41" i="7"/>
  <c r="H40" i="7" s="1"/>
  <c r="H39" i="7" s="1"/>
  <c r="G41" i="7"/>
  <c r="G40" i="7" s="1"/>
  <c r="G39" i="7" s="1"/>
  <c r="F41" i="7"/>
  <c r="F40" i="7" s="1"/>
  <c r="F39" i="7" s="1"/>
  <c r="E41" i="7"/>
  <c r="E40" i="7" s="1"/>
  <c r="E39" i="7" s="1"/>
  <c r="I45" i="7"/>
  <c r="I44" i="7" s="1"/>
  <c r="I43" i="7" s="1"/>
  <c r="H45" i="7"/>
  <c r="H44" i="7" s="1"/>
  <c r="H43" i="7" s="1"/>
  <c r="G45" i="7"/>
  <c r="G44" i="7" s="1"/>
  <c r="G43" i="7" s="1"/>
  <c r="F45" i="7"/>
  <c r="F44" i="7" s="1"/>
  <c r="F43" i="7" s="1"/>
  <c r="E45" i="7"/>
  <c r="E44" i="7" s="1"/>
  <c r="E43" i="7" s="1"/>
  <c r="I49" i="7"/>
  <c r="I48" i="7" s="1"/>
  <c r="I47" i="7" s="1"/>
  <c r="H49" i="7"/>
  <c r="H48" i="7" s="1"/>
  <c r="H47" i="7" s="1"/>
  <c r="G49" i="7"/>
  <c r="G48" i="7" s="1"/>
  <c r="G47" i="7" s="1"/>
  <c r="F49" i="7"/>
  <c r="F48" i="7" s="1"/>
  <c r="F47" i="7" s="1"/>
  <c r="E49" i="7"/>
  <c r="E48" i="7" s="1"/>
  <c r="E47" i="7" s="1"/>
  <c r="I53" i="7"/>
  <c r="I52" i="7" s="1"/>
  <c r="I51" i="7" s="1"/>
  <c r="H53" i="7"/>
  <c r="H52" i="7" s="1"/>
  <c r="H51" i="7" s="1"/>
  <c r="G53" i="7"/>
  <c r="G52" i="7" s="1"/>
  <c r="G51" i="7" s="1"/>
  <c r="F53" i="7"/>
  <c r="F52" i="7" s="1"/>
  <c r="F51" i="7" s="1"/>
  <c r="E53" i="7"/>
  <c r="E52" i="7" s="1"/>
  <c r="E51" i="7" s="1"/>
  <c r="I57" i="7"/>
  <c r="I56" i="7" s="1"/>
  <c r="I55" i="7" s="1"/>
  <c r="H57" i="7"/>
  <c r="H56" i="7" s="1"/>
  <c r="H55" i="7" s="1"/>
  <c r="G57" i="7"/>
  <c r="G56" i="7" s="1"/>
  <c r="G55" i="7" s="1"/>
  <c r="F57" i="7"/>
  <c r="F56" i="7" s="1"/>
  <c r="F55" i="7" s="1"/>
  <c r="E57" i="7"/>
  <c r="E56" i="7" s="1"/>
  <c r="E55" i="7" s="1"/>
  <c r="F12" i="5"/>
  <c r="F11" i="5" s="1"/>
  <c r="E12" i="5"/>
  <c r="E11" i="5" s="1"/>
  <c r="D12" i="5"/>
  <c r="D11" i="5" s="1"/>
  <c r="C12" i="5"/>
  <c r="C11" i="5" s="1"/>
  <c r="B12" i="5"/>
  <c r="B11" i="5" s="1"/>
  <c r="I12" i="12"/>
  <c r="I10" i="12" s="1"/>
  <c r="H12" i="12"/>
  <c r="H10" i="12" s="1"/>
  <c r="G12" i="12"/>
  <c r="G10" i="12" s="1"/>
  <c r="F12" i="12"/>
  <c r="F10" i="12" s="1"/>
  <c r="E12" i="12"/>
  <c r="E10" i="12" s="1"/>
  <c r="I28" i="11"/>
  <c r="H28" i="11"/>
  <c r="G28" i="11"/>
  <c r="F28" i="11"/>
  <c r="E28" i="11"/>
  <c r="I23" i="11"/>
  <c r="H23" i="11"/>
  <c r="F23" i="11"/>
  <c r="E23" i="11"/>
  <c r="I11" i="11"/>
  <c r="H11" i="11"/>
  <c r="G11" i="11"/>
  <c r="F11" i="11"/>
  <c r="E11" i="11"/>
  <c r="J12" i="1"/>
  <c r="J9" i="1"/>
  <c r="I12" i="1"/>
  <c r="I9" i="1"/>
  <c r="H12" i="1"/>
  <c r="H9" i="1"/>
  <c r="G12" i="1"/>
  <c r="G9" i="1"/>
  <c r="I22" i="11" l="1"/>
  <c r="H22" i="11"/>
  <c r="H15" i="1"/>
  <c r="I11" i="7"/>
  <c r="I10" i="7" s="1"/>
  <c r="I9" i="7" s="1"/>
  <c r="I8" i="7" s="1"/>
  <c r="I7" i="7" s="1"/>
  <c r="H11" i="7"/>
  <c r="H10" i="7" s="1"/>
  <c r="H9" i="7" s="1"/>
  <c r="H8" i="7" s="1"/>
  <c r="H7" i="7" s="1"/>
  <c r="G11" i="7"/>
  <c r="G10" i="7" s="1"/>
  <c r="G9" i="7" s="1"/>
  <c r="G8" i="7" s="1"/>
  <c r="G7" i="7" s="1"/>
  <c r="J15" i="1"/>
  <c r="I15" i="1"/>
  <c r="F11" i="7"/>
  <c r="F10" i="7" s="1"/>
  <c r="F9" i="7" s="1"/>
  <c r="F8" i="7" s="1"/>
  <c r="F7" i="7" s="1"/>
  <c r="F22" i="11"/>
  <c r="G15" i="1"/>
  <c r="E10" i="7"/>
  <c r="E9" i="7" s="1"/>
  <c r="E8" i="7" s="1"/>
  <c r="E7" i="7" s="1"/>
  <c r="E22" i="11"/>
</calcChain>
</file>

<file path=xl/sharedStrings.xml><?xml version="1.0" encoding="utf-8"?>
<sst xmlns="http://schemas.openxmlformats.org/spreadsheetml/2006/main" count="234" uniqueCount="148">
  <si>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</si>
  <si>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</si>
  <si>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</si>
  <si>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</si>
  <si>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</si>
  <si>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</si>
  <si>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</si>
  <si>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</si>
  <si>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</si>
  <si>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</si>
  <si>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</si>
  <si>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</si>
  <si>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</si>
  <si>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</si>
  <si>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</si>
  <si>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</si>
  <si>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</si>
  <si>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</si>
  <si>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</si>
  <si>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</si>
  <si>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</si>
  <si>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</si>
  <si>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</si>
  <si>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</si>
  <si>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</si>
  <si>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</si>
  <si>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</si>
  <si>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</si>
  <si>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</si>
  <si>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</si>
  <si>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</si>
  <si>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</si>
  <si>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</si>
  <si>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</si>
  <si>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</si>
  <si>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</si>
  <si>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</si>
  <si>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</si>
  <si>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</si>
  <si>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</si>
  <si>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</si>
  <si>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</si>
  <si>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</si>
  <si>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</si>
  <si>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C) PRENESENI VIŠAK ILI PRENESENI MANJAK I VIŠEGODIŠNJI PLAN URAVNOTEŽENJA</t>
  </si>
  <si>
    <t>Naziv</t>
  </si>
  <si>
    <t>Prihodi po posebnim propisima</t>
  </si>
  <si>
    <t>Prihodi od prodaje roba i usl</t>
  </si>
  <si>
    <t>Financijski rashodi</t>
  </si>
  <si>
    <t>09 obrazovanje</t>
  </si>
  <si>
    <t>0911 Predškolsko  obrazovanje</t>
  </si>
  <si>
    <t>0960 Ostale usluge u obrazovanju</t>
  </si>
  <si>
    <t>opći prihodi i primici</t>
  </si>
  <si>
    <t>prihodi vrtića</t>
  </si>
  <si>
    <t>REDOVNI PROGRAM ODG.</t>
  </si>
  <si>
    <t>OPĆI PRIHODI I PRIMICI</t>
  </si>
  <si>
    <t>financijski rashodi</t>
  </si>
  <si>
    <t>materijalni rashodi</t>
  </si>
  <si>
    <t>Aktivnost</t>
  </si>
  <si>
    <t>Predškola</t>
  </si>
  <si>
    <t>Rad s darovitom djecom</t>
  </si>
  <si>
    <t>Djeca s teškoćama u razvoju</t>
  </si>
  <si>
    <t>Rano učenje engl. Jezika</t>
  </si>
  <si>
    <t>rashodi poslovanja</t>
  </si>
  <si>
    <t>rashodi za zaposlene</t>
  </si>
  <si>
    <t>Projekcija 
za 2026.</t>
  </si>
  <si>
    <t>POMOĆI IZ DRUGIH PROR.</t>
  </si>
  <si>
    <t>Izvršenje 2023.</t>
  </si>
  <si>
    <t>Plan 2024.</t>
  </si>
  <si>
    <t>Plan za 2025.</t>
  </si>
  <si>
    <t>Projekcija 
za 2027.</t>
  </si>
  <si>
    <t>FINANCIJSKI PLAN DJEČJEG VRTIĆA DUGO SELO
ZA 2025. I PROJEKCIJA ZA 2026. I 2027. GODINU</t>
  </si>
  <si>
    <t>Projekcija za 2027.</t>
  </si>
  <si>
    <t>A. RAČUN PRIHODA I RASHODA -prema izvorima financiranja</t>
  </si>
  <si>
    <t>Brojčana oznaka</t>
  </si>
  <si>
    <t>3</t>
  </si>
  <si>
    <t>Prihodi ukupno</t>
  </si>
  <si>
    <t>vlastiti prihodi</t>
  </si>
  <si>
    <t>prihodi za posebne namjene</t>
  </si>
  <si>
    <t xml:space="preserve">Pomoći </t>
  </si>
  <si>
    <t>višak/manjak koji će se rasporediti</t>
  </si>
  <si>
    <t>pomoći</t>
  </si>
  <si>
    <t>A. RAČUN PRIHODA I RASHODA -prema ekonomskoj klasifikaciji</t>
  </si>
  <si>
    <t>višak/manjak prihoda koji će se rasporediti</t>
  </si>
  <si>
    <t>plan 2025</t>
  </si>
  <si>
    <t>projekcija 2027</t>
  </si>
  <si>
    <t xml:space="preserve">PR.VRTIĆA-POMOĆI </t>
  </si>
  <si>
    <t>PR.VRTIĆA-POMOĆI</t>
  </si>
  <si>
    <t>PR.VRTIĆ-PO POS.PROPIS.</t>
  </si>
  <si>
    <t>PR.VRTIĆA -VLASTITI</t>
  </si>
  <si>
    <t>PR.VRTIĆA -DONACIJE</t>
  </si>
  <si>
    <t>VIŠAK PRIHODA-REZULTAT</t>
  </si>
  <si>
    <t>Ostali rashodi</t>
  </si>
  <si>
    <t>Prihodi vrtića</t>
  </si>
  <si>
    <t xml:space="preserve">Ostali rashodi </t>
  </si>
  <si>
    <t>PROGRAM 1021</t>
  </si>
  <si>
    <t>Aktivnost A100001</t>
  </si>
  <si>
    <t>Aktivnost A100002</t>
  </si>
  <si>
    <t>A100003</t>
  </si>
  <si>
    <t>A100004</t>
  </si>
  <si>
    <t>A100005</t>
  </si>
  <si>
    <t>KAP.PR. K100001</t>
  </si>
  <si>
    <t>1.1</t>
  </si>
  <si>
    <t>1.1 (5.7)</t>
  </si>
  <si>
    <t>donacije</t>
  </si>
  <si>
    <t>Razred / skupina</t>
  </si>
  <si>
    <t>Prihodi za posebne namjene</t>
  </si>
  <si>
    <t>Donacije</t>
  </si>
  <si>
    <t>DJEČJI VRTIĆ DUGO SELO</t>
  </si>
  <si>
    <t>RAZDJEL 001</t>
  </si>
  <si>
    <t>Upr.odjel za pr.poslove,dr.djel.</t>
  </si>
  <si>
    <t>GLAVA 00103</t>
  </si>
  <si>
    <t>Odsjek za dr.djelat.i protokol</t>
  </si>
  <si>
    <t>PR.KORISNIK 26024</t>
  </si>
  <si>
    <t>Aktivnost A100007</t>
  </si>
  <si>
    <t xml:space="preserve">Rashodi za nab. proizv. dug.im. </t>
  </si>
  <si>
    <t>Rashodi za nab.nefin.imov.</t>
  </si>
  <si>
    <t>Prehrana djece</t>
  </si>
  <si>
    <t>Nabava opreme</t>
  </si>
  <si>
    <r>
      <t xml:space="preserve">4 </t>
    </r>
    <r>
      <rPr>
        <sz val="11"/>
        <rFont val="Calibri"/>
        <family val="2"/>
        <charset val="238"/>
        <scheme val="minor"/>
      </rPr>
      <t>(3.1)</t>
    </r>
  </si>
  <si>
    <r>
      <rPr>
        <b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(3.1.7)</t>
    </r>
  </si>
  <si>
    <r>
      <rPr>
        <b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 (3.1.8)</t>
    </r>
  </si>
  <si>
    <r>
      <rPr>
        <b/>
        <sz val="11"/>
        <color theme="1"/>
        <rFont val="Calibri"/>
        <family val="2"/>
        <charset val="238"/>
        <scheme val="minor"/>
      </rPr>
      <t>9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(3.1.9)</t>
    </r>
  </si>
  <si>
    <r>
      <rPr>
        <b/>
        <sz val="11"/>
        <color theme="1"/>
        <rFont val="Calibri"/>
        <family val="2"/>
        <charset val="238"/>
        <scheme val="minor"/>
      </rPr>
      <t xml:space="preserve">5 </t>
    </r>
    <r>
      <rPr>
        <sz val="11"/>
        <color theme="1"/>
        <rFont val="Calibri"/>
        <family val="2"/>
        <charset val="238"/>
        <scheme val="minor"/>
      </rPr>
      <t>(3.1.6)</t>
    </r>
  </si>
  <si>
    <r>
      <t xml:space="preserve">5 </t>
    </r>
    <r>
      <rPr>
        <sz val="11"/>
        <color theme="1"/>
        <rFont val="Calibri"/>
        <family val="2"/>
        <charset val="238"/>
        <scheme val="minor"/>
      </rPr>
      <t>(3.1.6)</t>
    </r>
  </si>
  <si>
    <t xml:space="preserve">FINANCIJSKI PLAN DJEČJEG VRTIĆA DUGO SELO
ZA 2026. I PROJEKCIJA ZA 2027. I 2028. GODINU   </t>
  </si>
  <si>
    <t>Izvršenje 2024.</t>
  </si>
  <si>
    <t>Plan 2025.</t>
  </si>
  <si>
    <t>Plan za 2026.</t>
  </si>
  <si>
    <t>Projekcija 
za 2028.</t>
  </si>
  <si>
    <t>izvršenje 2024</t>
  </si>
  <si>
    <t>plan 2026</t>
  </si>
  <si>
    <t>projekcija 2028</t>
  </si>
  <si>
    <t>Projekcija za 2028.</t>
  </si>
  <si>
    <t>Izvor: 1.1</t>
  </si>
  <si>
    <t>izvor: 3</t>
  </si>
  <si>
    <t>izvor: 4</t>
  </si>
  <si>
    <t>izvor: 5</t>
  </si>
  <si>
    <t>izvor: 6</t>
  </si>
  <si>
    <t>izvor: 1.1</t>
  </si>
  <si>
    <t>izvor: 1.1 ( 5.7 )</t>
  </si>
  <si>
    <t>pomoći iz drž. pr.za fisk.održ.</t>
  </si>
  <si>
    <t>izvor : 9</t>
  </si>
  <si>
    <t>višak prihoda iz preth. godine</t>
  </si>
  <si>
    <t>Red.dj. vrt.-Odg.i adm.teh.os</t>
  </si>
  <si>
    <t>Pomoći iz inozem.i od subj. unutar općeg proračuna</t>
  </si>
  <si>
    <t>Prihodi iz nadl. proračuna i od HZZO-a tem. ug. obveza</t>
  </si>
  <si>
    <t>Rashodi za nabavu proizv.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</si>
</sst>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4" borderId="1" xfId="0" quotePrefix="1" applyNumberFormat="1" applyFont="1" applyFill="1" applyBorder="1" applyAlignment="1">
      <alignment horizontal="right"/>
    </xf>
    <xf numFmtId="4" fontId="11" fillId="3" borderId="1" xfId="0" quotePrefix="1" applyNumberFormat="1" applyFont="1" applyFill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16" fillId="3" borderId="3" xfId="0" applyNumberFormat="1" applyFont="1" applyFill="1" applyBorder="1" applyAlignment="1">
      <alignment horizontal="right" wrapText="1"/>
    </xf>
    <xf numFmtId="4" fontId="16" fillId="4" borderId="1" xfId="0" quotePrefix="1" applyNumberFormat="1" applyFont="1" applyFill="1" applyBorder="1" applyAlignment="1">
      <alignment horizontal="right"/>
    </xf>
    <xf numFmtId="4" fontId="16" fillId="3" borderId="1" xfId="0" quotePrefix="1" applyNumberFormat="1" applyFont="1" applyFill="1" applyBorder="1" applyAlignment="1">
      <alignment horizontal="right"/>
    </xf>
    <xf numFmtId="4" fontId="11" fillId="4" borderId="3" xfId="0" quotePrefix="1" applyNumberFormat="1" applyFont="1" applyFill="1" applyBorder="1" applyAlignment="1">
      <alignment horizontal="right"/>
    </xf>
    <xf numFmtId="4" fontId="11" fillId="3" borderId="3" xfId="0" quotePrefix="1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 wrapText="1"/>
    </xf>
    <xf numFmtId="0" fontId="18" fillId="4" borderId="1" xfId="0" applyFont="1" applyFill="1" applyBorder="1" applyAlignment="1">
      <alignment vertical="center"/>
    </xf>
    <xf numFmtId="0" fontId="18" fillId="4" borderId="4" xfId="0" applyFont="1" applyFill="1" applyBorder="1" applyAlignment="1">
      <alignment vertical="center"/>
    </xf>
    <xf numFmtId="0" fontId="18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4" fontId="19" fillId="4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18" fillId="6" borderId="1" xfId="0" applyFont="1" applyFill="1" applyBorder="1"/>
    <xf numFmtId="0" fontId="18" fillId="6" borderId="4" xfId="0" applyFont="1" applyFill="1" applyBorder="1"/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fill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28" fillId="2" borderId="2" xfId="0" applyFont="1" applyFill="1" applyBorder="1" applyAlignment="1">
      <alignment horizontal="left" vertical="center" wrapText="1" inden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0" fillId="0" borderId="4" xfId="0" applyBorder="1"/>
    <xf numFmtId="0" fontId="21" fillId="4" borderId="1" xfId="0" applyFont="1" applyFill="1" applyBorder="1" applyAlignment="1">
      <alignment horizontal="left" vertical="top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left" vertical="top" wrapText="1"/>
    </xf>
    <xf numFmtId="0" fontId="25" fillId="2" borderId="4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left" vertical="center" wrapText="1"/>
    </xf>
    <xf numFmtId="4" fontId="23" fillId="2" borderId="3" xfId="0" applyNumberFormat="1" applyFont="1" applyFill="1" applyBorder="1" applyAlignment="1">
      <alignment horizontal="right"/>
    </xf>
    <xf numFmtId="4" fontId="31" fillId="2" borderId="3" xfId="0" applyNumberFormat="1" applyFont="1" applyFill="1" applyBorder="1" applyAlignment="1">
      <alignment horizontal="right"/>
    </xf>
    <xf numFmtId="4" fontId="31" fillId="2" borderId="3" xfId="0" applyNumberFormat="1" applyFont="1" applyFill="1" applyBorder="1" applyAlignment="1">
      <alignment horizontal="right" wrapText="1"/>
    </xf>
    <xf numFmtId="0" fontId="21" fillId="4" borderId="1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horizontal="left" wrapText="1"/>
    </xf>
    <xf numFmtId="0" fontId="21" fillId="4" borderId="4" xfId="0" applyFont="1" applyFill="1" applyBorder="1" applyAlignment="1">
      <alignment horizontal="left" wrapText="1"/>
    </xf>
    <xf numFmtId="4" fontId="16" fillId="2" borderId="3" xfId="0" applyNumberFormat="1" applyFont="1" applyFill="1" applyBorder="1" applyAlignment="1">
      <alignment horizontal="right"/>
    </xf>
    <xf numFmtId="4" fontId="16" fillId="3" borderId="3" xfId="0" applyNumberFormat="1" applyFont="1" applyFill="1" applyBorder="1" applyAlignment="1">
      <alignment horizontal="right"/>
    </xf>
    <xf numFmtId="4" fontId="11" fillId="7" borderId="3" xfId="0" applyNumberFormat="1" applyFont="1" applyFill="1" applyBorder="1" applyAlignment="1">
      <alignment horizontal="right"/>
    </xf>
    <xf numFmtId="4" fontId="33" fillId="0" borderId="3" xfId="0" applyNumberFormat="1" applyFont="1" applyBorder="1"/>
    <xf numFmtId="4" fontId="19" fillId="2" borderId="3" xfId="0" applyNumberFormat="1" applyFont="1" applyFill="1" applyBorder="1" applyAlignment="1">
      <alignment horizontal="right"/>
    </xf>
    <xf numFmtId="4" fontId="34" fillId="2" borderId="3" xfId="0" applyNumberFormat="1" applyFont="1" applyFill="1" applyBorder="1"/>
    <xf numFmtId="4" fontId="7" fillId="5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vertical="center" wrapText="1"/>
    </xf>
    <xf numFmtId="0" fontId="7" fillId="5" borderId="3" xfId="0" quotePrefix="1" applyFont="1" applyFill="1" applyBorder="1" applyAlignment="1">
      <alignment horizontal="left" vertical="center"/>
    </xf>
    <xf numFmtId="4" fontId="19" fillId="2" borderId="3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4" fontId="17" fillId="2" borderId="3" xfId="0" applyNumberFormat="1" applyFont="1" applyFill="1" applyBorder="1" applyAlignment="1">
      <alignment horizontal="right"/>
    </xf>
    <xf numFmtId="4" fontId="17" fillId="2" borderId="4" xfId="0" applyNumberFormat="1" applyFont="1" applyFill="1" applyBorder="1" applyAlignment="1">
      <alignment horizontal="right"/>
    </xf>
    <xf numFmtId="0" fontId="35" fillId="2" borderId="3" xfId="0" quotePrefix="1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left" vertical="center"/>
    </xf>
    <xf numFmtId="3" fontId="32" fillId="2" borderId="4" xfId="0" applyNumberFormat="1" applyFont="1" applyFill="1" applyBorder="1" applyAlignment="1">
      <alignment horizontal="right" vertical="center" wrapText="1"/>
    </xf>
    <xf numFmtId="3" fontId="32" fillId="2" borderId="4" xfId="0" applyNumberFormat="1" applyFont="1" applyFill="1" applyBorder="1" applyAlignment="1">
      <alignment horizontal="right"/>
    </xf>
    <xf numFmtId="3" fontId="36" fillId="2" borderId="3" xfId="0" applyNumberFormat="1" applyFont="1" applyFill="1" applyBorder="1" applyAlignment="1">
      <alignment horizontal="right"/>
    </xf>
    <xf numFmtId="3" fontId="32" fillId="2" borderId="3" xfId="0" applyNumberFormat="1" applyFon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1" fillId="6" borderId="4" xfId="0" applyNumberFormat="1" applyFont="1" applyFill="1" applyBorder="1" applyAlignment="1">
      <alignment horizontal="right" vertical="center" wrapText="1"/>
    </xf>
    <xf numFmtId="4" fontId="1" fillId="6" borderId="3" xfId="0" applyNumberFormat="1" applyFont="1" applyFill="1" applyBorder="1" applyAlignment="1">
      <alignment horizontal="right"/>
    </xf>
    <xf numFmtId="4" fontId="1" fillId="4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0" fillId="2" borderId="3" xfId="0" applyNumberFormat="1" applyFill="1" applyBorder="1" applyAlignment="1">
      <alignment horizontal="right" vertical="center"/>
    </xf>
    <xf numFmtId="4" fontId="1" fillId="4" borderId="3" xfId="0" applyNumberFormat="1" applyFont="1" applyFill="1" applyBorder="1" applyAlignment="1">
      <alignment horizontal="right" vertical="top"/>
    </xf>
    <xf numFmtId="0" fontId="7" fillId="8" borderId="1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horizontal="left" vertical="center" wrapText="1"/>
    </xf>
    <xf numFmtId="4" fontId="19" fillId="8" borderId="3" xfId="0" applyNumberFormat="1" applyFont="1" applyFill="1" applyBorder="1" applyAlignment="1">
      <alignment horizontal="right"/>
    </xf>
    <xf numFmtId="4" fontId="7" fillId="8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 vertical="center"/>
    </xf>
    <xf numFmtId="4" fontId="26" fillId="2" borderId="3" xfId="0" applyNumberFormat="1" applyFont="1" applyFill="1" applyBorder="1" applyAlignment="1">
      <alignment horizontal="right"/>
    </xf>
    <xf numFmtId="4" fontId="38" fillId="2" borderId="3" xfId="0" applyNumberFormat="1" applyFont="1" applyFill="1" applyBorder="1" applyAlignment="1">
      <alignment horizontal="right"/>
    </xf>
    <xf numFmtId="4" fontId="39" fillId="2" borderId="3" xfId="0" applyNumberFormat="1" applyFont="1" applyFill="1" applyBorder="1" applyAlignment="1">
      <alignment horizontal="right"/>
    </xf>
    <xf numFmtId="4" fontId="38" fillId="4" borderId="3" xfId="0" applyNumberFormat="1" applyFont="1" applyFill="1" applyBorder="1" applyAlignment="1">
      <alignment horizontal="right"/>
    </xf>
    <xf numFmtId="4" fontId="38" fillId="4" borderId="3" xfId="0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/>
    </xf>
    <xf numFmtId="4" fontId="38" fillId="6" borderId="3" xfId="0" applyNumberFormat="1" applyFont="1" applyFill="1" applyBorder="1" applyAlignment="1">
      <alignment horizontal="right" vertical="center" wrapText="1"/>
    </xf>
    <xf numFmtId="4" fontId="38" fillId="6" borderId="3" xfId="0" applyNumberFormat="1" applyFont="1" applyFill="1" applyBorder="1" applyAlignment="1">
      <alignment horizontal="right"/>
    </xf>
    <xf numFmtId="4" fontId="33" fillId="2" borderId="3" xfId="0" applyNumberFormat="1" applyFont="1" applyFill="1" applyBorder="1"/>
    <xf numFmtId="4" fontId="1" fillId="6" borderId="3" xfId="0" applyNumberFormat="1" applyFont="1" applyFill="1" applyBorder="1" applyAlignment="1">
      <alignment horizontal="right" vertical="center" wrapText="1"/>
    </xf>
    <xf numFmtId="4" fontId="0" fillId="2" borderId="3" xfId="0" applyNumberFormat="1" applyFill="1" applyBorder="1" applyAlignment="1">
      <alignment horizontal="right" vertical="top"/>
    </xf>
    <xf numFmtId="4" fontId="38" fillId="2" borderId="3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 vertical="top" wrapText="1"/>
    </xf>
    <xf numFmtId="0" fontId="19" fillId="6" borderId="1" xfId="0" applyFont="1" applyFill="1" applyBorder="1"/>
    <xf numFmtId="0" fontId="19" fillId="5" borderId="1" xfId="0" applyFont="1" applyFill="1" applyBorder="1"/>
    <xf numFmtId="0" fontId="4" fillId="0" borderId="0" xfId="0" applyFont="1" applyAlignment="1">
      <alignment vertical="center" wrapText="1"/>
    </xf>
    <xf numFmtId="0" fontId="42" fillId="4" borderId="4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43" fillId="5" borderId="3" xfId="0" applyFont="1" applyFill="1" applyBorder="1" applyAlignment="1">
      <alignment horizontal="left" vertical="center" wrapText="1"/>
    </xf>
    <xf numFmtId="4" fontId="42" fillId="5" borderId="3" xfId="0" applyNumberFormat="1" applyFont="1" applyFill="1" applyBorder="1" applyAlignment="1">
      <alignment horizontal="right"/>
    </xf>
    <xf numFmtId="4" fontId="43" fillId="5" borderId="3" xfId="0" applyNumberFormat="1" applyFont="1" applyFill="1" applyBorder="1" applyAlignment="1">
      <alignment horizontal="right"/>
    </xf>
    <xf numFmtId="0" fontId="43" fillId="2" borderId="3" xfId="0" applyFont="1" applyFill="1" applyBorder="1" applyAlignment="1">
      <alignment horizontal="left" vertical="center" wrapText="1"/>
    </xf>
    <xf numFmtId="0" fontId="44" fillId="2" borderId="3" xfId="0" applyFont="1" applyFill="1" applyBorder="1" applyAlignment="1">
      <alignment horizontal="left" vertical="center" wrapText="1"/>
    </xf>
    <xf numFmtId="4" fontId="44" fillId="0" borderId="3" xfId="0" applyNumberFormat="1" applyFont="1" applyBorder="1"/>
    <xf numFmtId="4" fontId="44" fillId="2" borderId="3" xfId="0" applyNumberFormat="1" applyFont="1" applyFill="1" applyBorder="1" applyAlignment="1">
      <alignment horizontal="right"/>
    </xf>
    <xf numFmtId="4" fontId="40" fillId="2" borderId="3" xfId="0" applyNumberFormat="1" applyFont="1" applyFill="1" applyBorder="1" applyAlignment="1">
      <alignment horizontal="right"/>
    </xf>
    <xf numFmtId="164" fontId="40" fillId="2" borderId="3" xfId="0" applyNumberFormat="1" applyFont="1" applyFill="1" applyBorder="1" applyAlignment="1">
      <alignment horizontal="right"/>
    </xf>
    <xf numFmtId="0" fontId="44" fillId="2" borderId="3" xfId="0" quotePrefix="1" applyFont="1" applyFill="1" applyBorder="1" applyAlignment="1">
      <alignment horizontal="left" vertical="center"/>
    </xf>
    <xf numFmtId="0" fontId="45" fillId="2" borderId="3" xfId="0" quotePrefix="1" applyFont="1" applyFill="1" applyBorder="1" applyAlignment="1">
      <alignment horizontal="left" vertical="center"/>
    </xf>
    <xf numFmtId="4" fontId="40" fillId="2" borderId="3" xfId="0" applyNumberFormat="1" applyFont="1" applyFill="1" applyBorder="1" applyAlignment="1">
      <alignment horizontal="right" wrapText="1"/>
    </xf>
    <xf numFmtId="0" fontId="43" fillId="5" borderId="3" xfId="0" applyFont="1" applyFill="1" applyBorder="1" applyAlignment="1">
      <alignment horizontal="left" vertical="center"/>
    </xf>
    <xf numFmtId="0" fontId="43" fillId="5" borderId="3" xfId="0" applyFont="1" applyFill="1" applyBorder="1" applyAlignment="1">
      <alignment vertical="center" wrapText="1"/>
    </xf>
    <xf numFmtId="4" fontId="40" fillId="5" borderId="3" xfId="0" applyNumberFormat="1" applyFont="1" applyFill="1" applyBorder="1" applyAlignment="1">
      <alignment horizontal="right"/>
    </xf>
    <xf numFmtId="4" fontId="42" fillId="5" borderId="3" xfId="0" applyNumberFormat="1" applyFont="1" applyFill="1" applyBorder="1"/>
    <xf numFmtId="4" fontId="44" fillId="5" borderId="3" xfId="0" applyNumberFormat="1" applyFont="1" applyFill="1" applyBorder="1" applyAlignment="1">
      <alignment horizontal="right"/>
    </xf>
    <xf numFmtId="0" fontId="42" fillId="6" borderId="4" xfId="0" applyFont="1" applyFill="1" applyBorder="1"/>
    <xf numFmtId="0" fontId="2" fillId="6" borderId="4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42" fillId="5" borderId="3" xfId="0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/>
    </xf>
    <xf numFmtId="4" fontId="42" fillId="5" borderId="1" xfId="0" applyNumberFormat="1" applyFont="1" applyFill="1" applyBorder="1" applyAlignment="1">
      <alignment horizontal="right" wrapText="1"/>
    </xf>
    <xf numFmtId="4" fontId="43" fillId="5" borderId="1" xfId="0" applyNumberFormat="1" applyFont="1" applyFill="1" applyBorder="1" applyAlignment="1">
      <alignment horizontal="right" wrapText="1"/>
    </xf>
    <xf numFmtId="4" fontId="42" fillId="2" borderId="3" xfId="0" applyNumberFormat="1" applyFont="1" applyFill="1" applyBorder="1" applyAlignment="1">
      <alignment horizontal="right"/>
    </xf>
    <xf numFmtId="4" fontId="43" fillId="2" borderId="3" xfId="0" applyNumberFormat="1" applyFont="1" applyFill="1" applyBorder="1" applyAlignment="1">
      <alignment horizontal="right"/>
    </xf>
    <xf numFmtId="4" fontId="40" fillId="2" borderId="3" xfId="0" applyNumberFormat="1" applyFont="1" applyFill="1" applyBorder="1"/>
    <xf numFmtId="0" fontId="43" fillId="2" borderId="3" xfId="0" applyFont="1" applyFill="1" applyBorder="1" applyAlignment="1">
      <alignment horizontal="left" vertical="center"/>
    </xf>
    <xf numFmtId="0" fontId="43" fillId="2" borderId="3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1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2" fillId="4" borderId="1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20" fillId="2" borderId="1" xfId="0" quotePrefix="1" applyFont="1" applyFill="1" applyBorder="1" applyAlignment="1">
      <alignment horizontal="left" vertical="center"/>
    </xf>
    <xf numFmtId="0" fontId="20" fillId="2" borderId="2" xfId="0" quotePrefix="1" applyFont="1" applyFill="1" applyBorder="1" applyAlignment="1">
      <alignment horizontal="left" vertical="center"/>
    </xf>
    <xf numFmtId="0" fontId="20" fillId="2" borderId="4" xfId="0" quotePrefix="1" applyFont="1" applyFill="1" applyBorder="1" applyAlignment="1">
      <alignment horizontal="left" vertical="center"/>
    </xf>
    <xf numFmtId="0" fontId="7" fillId="5" borderId="1" xfId="0" quotePrefix="1" applyFont="1" applyFill="1" applyBorder="1" applyAlignment="1">
      <alignment horizontal="left" vertical="center"/>
    </xf>
    <xf numFmtId="0" fontId="7" fillId="5" borderId="2" xfId="0" quotePrefix="1" applyFont="1" applyFill="1" applyBorder="1" applyAlignment="1">
      <alignment horizontal="left" vertical="center"/>
    </xf>
    <xf numFmtId="0" fontId="7" fillId="5" borderId="4" xfId="0" quotePrefix="1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 indent="1"/>
    </xf>
    <xf numFmtId="0" fontId="2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4" fontId="7" fillId="2" borderId="3" xfId="0" applyNumberFormat="1" applyFont="1" applyFill="1" applyBorder="1" applyAlignment="1">
      <alignment horizontal="right" wrapText="1"/>
    </xf>
    <xf numFmtId="4" fontId="7" fillId="4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J39"/>
  <sheetViews>
    <sheetView topLeftCell="A3" workbookViewId="0">
      <selection activeCell="K11" sqref="K11"/>
    </sheetView>
  </sheetViews>
  <sheetFormatPr defaultRowHeight="14.4" x14ac:dyDescent="0.3"/>
  <cols>
    <col min="5" max="5" width="16" customWidth="1"/>
    <col min="6" max="10" width="14.6640625" customWidth="1"/>
  </cols>
  <sheetData>
    <row r="1" spans="1:10" ht="42" customHeight="1" x14ac:dyDescent="0.3">
      <c r="A1" s="222" t="s">
        <v>125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222" t="s">
        <v>32</v>
      </c>
      <c r="B3" s="222"/>
      <c r="C3" s="222"/>
      <c r="D3" s="222"/>
      <c r="E3" s="222"/>
      <c r="F3" s="222"/>
      <c r="G3" s="222"/>
      <c r="H3" s="222"/>
      <c r="I3" s="239"/>
      <c r="J3" s="239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">
      <c r="A5" s="222" t="s">
        <v>40</v>
      </c>
      <c r="B5" s="223"/>
      <c r="C5" s="223"/>
      <c r="D5" s="223"/>
      <c r="E5" s="223"/>
      <c r="F5" s="223"/>
      <c r="G5" s="223"/>
      <c r="H5" s="223"/>
      <c r="I5" s="223"/>
      <c r="J5" s="223"/>
    </row>
    <row r="6" spans="1:10" ht="17.399999999999999" x14ac:dyDescent="0.3">
      <c r="A6" s="1"/>
      <c r="B6" s="2"/>
      <c r="C6" s="2"/>
      <c r="D6" s="2"/>
      <c r="E6" s="7"/>
      <c r="F6" s="8"/>
      <c r="G6" s="8"/>
      <c r="H6" s="8"/>
      <c r="I6" s="8"/>
      <c r="J6" s="8"/>
    </row>
    <row r="7" spans="1:10" ht="27.6" customHeight="1" x14ac:dyDescent="0.3">
      <c r="A7" s="27"/>
      <c r="B7" s="28"/>
      <c r="C7" s="28"/>
      <c r="D7" s="29"/>
      <c r="E7" s="30"/>
      <c r="F7" s="35" t="s">
        <v>126</v>
      </c>
      <c r="G7" s="35" t="s">
        <v>127</v>
      </c>
      <c r="H7" s="35" t="s">
        <v>128</v>
      </c>
      <c r="I7" s="35" t="s">
        <v>70</v>
      </c>
      <c r="J7" s="4" t="s">
        <v>129</v>
      </c>
    </row>
    <row r="8" spans="1:10" s="36" customFormat="1" ht="16.2" customHeight="1" x14ac:dyDescent="0.25">
      <c r="A8" s="27"/>
      <c r="B8" s="28"/>
      <c r="C8" s="28">
        <v>1</v>
      </c>
      <c r="D8" s="29"/>
      <c r="E8" s="30"/>
      <c r="F8" s="35">
        <v>2</v>
      </c>
      <c r="G8" s="35">
        <v>3</v>
      </c>
      <c r="H8" s="35">
        <v>4</v>
      </c>
      <c r="I8" s="35">
        <v>5</v>
      </c>
      <c r="J8" s="4">
        <v>6</v>
      </c>
    </row>
    <row r="9" spans="1:10" x14ac:dyDescent="0.3">
      <c r="A9" s="240" t="s">
        <v>0</v>
      </c>
      <c r="B9" s="236"/>
      <c r="C9" s="236"/>
      <c r="D9" s="236"/>
      <c r="E9" s="241"/>
      <c r="F9" s="44">
        <v>2709607.13</v>
      </c>
      <c r="G9" s="44">
        <f>G10+G11</f>
        <v>3616350</v>
      </c>
      <c r="H9" s="123">
        <f>H10+H11</f>
        <v>4287600</v>
      </c>
      <c r="I9" s="44">
        <f>I10+I11</f>
        <v>4502000</v>
      </c>
      <c r="J9" s="44">
        <f>J10+J11</f>
        <v>4727400</v>
      </c>
    </row>
    <row r="10" spans="1:10" x14ac:dyDescent="0.3">
      <c r="A10" s="232" t="s">
        <v>1</v>
      </c>
      <c r="B10" s="225"/>
      <c r="C10" s="225"/>
      <c r="D10" s="225"/>
      <c r="E10" s="238"/>
      <c r="F10" s="45">
        <v>2709607.13</v>
      </c>
      <c r="G10" s="45">
        <v>3616350</v>
      </c>
      <c r="H10" s="122">
        <v>4287600</v>
      </c>
      <c r="I10" s="43">
        <v>4502000</v>
      </c>
      <c r="J10" s="43">
        <v>4727400</v>
      </c>
    </row>
    <row r="11" spans="1:10" x14ac:dyDescent="0.3">
      <c r="A11" s="237" t="s">
        <v>2</v>
      </c>
      <c r="B11" s="238"/>
      <c r="C11" s="238"/>
      <c r="D11" s="238"/>
      <c r="E11" s="238"/>
      <c r="F11" s="45">
        <v>0</v>
      </c>
      <c r="G11" s="45">
        <v>0</v>
      </c>
      <c r="H11" s="122">
        <v>0</v>
      </c>
      <c r="I11" s="45">
        <v>0</v>
      </c>
      <c r="J11" s="45">
        <v>0</v>
      </c>
    </row>
    <row r="12" spans="1:10" x14ac:dyDescent="0.3">
      <c r="A12" s="32" t="s">
        <v>3</v>
      </c>
      <c r="B12" s="33"/>
      <c r="C12" s="33"/>
      <c r="D12" s="33"/>
      <c r="E12" s="33"/>
      <c r="F12" s="44">
        <v>2844935.58</v>
      </c>
      <c r="G12" s="44">
        <f>G13+G14</f>
        <v>3616350</v>
      </c>
      <c r="H12" s="123">
        <f>H13+H14</f>
        <v>4287600</v>
      </c>
      <c r="I12" s="44">
        <f>I13+I14</f>
        <v>4502000</v>
      </c>
      <c r="J12" s="44">
        <f>J13+J14</f>
        <v>4727400</v>
      </c>
    </row>
    <row r="13" spans="1:10" x14ac:dyDescent="0.3">
      <c r="A13" s="224" t="s">
        <v>4</v>
      </c>
      <c r="B13" s="225"/>
      <c r="C13" s="225"/>
      <c r="D13" s="225"/>
      <c r="E13" s="225"/>
      <c r="F13" s="45">
        <v>2792938.75</v>
      </c>
      <c r="G13" s="45">
        <v>3576650</v>
      </c>
      <c r="H13" s="122">
        <v>4237600</v>
      </c>
      <c r="I13" s="43">
        <v>4470500</v>
      </c>
      <c r="J13" s="43">
        <v>4694300</v>
      </c>
    </row>
    <row r="14" spans="1:10" x14ac:dyDescent="0.3">
      <c r="A14" s="237" t="s">
        <v>5</v>
      </c>
      <c r="B14" s="238"/>
      <c r="C14" s="238"/>
      <c r="D14" s="238"/>
      <c r="E14" s="238"/>
      <c r="F14" s="45">
        <v>51996.83</v>
      </c>
      <c r="G14" s="45">
        <v>39700</v>
      </c>
      <c r="H14" s="48">
        <v>50000</v>
      </c>
      <c r="I14" s="45">
        <v>31500</v>
      </c>
      <c r="J14" s="45">
        <v>33100</v>
      </c>
    </row>
    <row r="15" spans="1:10" x14ac:dyDescent="0.3">
      <c r="A15" s="235" t="s">
        <v>6</v>
      </c>
      <c r="B15" s="236"/>
      <c r="C15" s="236"/>
      <c r="D15" s="236"/>
      <c r="E15" s="236"/>
      <c r="F15" s="54">
        <v>-135328.45000000001</v>
      </c>
      <c r="G15" s="44">
        <f>G9-G12</f>
        <v>0</v>
      </c>
      <c r="H15" s="49">
        <f>H9-H12</f>
        <v>0</v>
      </c>
      <c r="I15" s="54">
        <f>I9-I12</f>
        <v>0</v>
      </c>
      <c r="J15" s="54">
        <f>J9-J12</f>
        <v>0</v>
      </c>
    </row>
    <row r="16" spans="1:10" ht="17.399999999999999" x14ac:dyDescent="0.3">
      <c r="A16" s="5"/>
      <c r="B16" s="9"/>
      <c r="C16" s="9"/>
      <c r="D16" s="9"/>
      <c r="E16" s="9"/>
      <c r="F16" s="9"/>
      <c r="G16" s="9"/>
      <c r="H16" s="3"/>
      <c r="I16" s="3"/>
      <c r="J16" s="3"/>
    </row>
    <row r="17" spans="1:10" ht="18" customHeight="1" x14ac:dyDescent="0.3">
      <c r="A17" s="222" t="s">
        <v>41</v>
      </c>
      <c r="B17" s="223"/>
      <c r="C17" s="223"/>
      <c r="D17" s="223"/>
      <c r="E17" s="223"/>
      <c r="F17" s="223"/>
      <c r="G17" s="223"/>
      <c r="H17" s="223"/>
      <c r="I17" s="223"/>
      <c r="J17" s="223"/>
    </row>
    <row r="18" spans="1:10" ht="17.399999999999999" x14ac:dyDescent="0.3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0" ht="24" customHeight="1" x14ac:dyDescent="0.3">
      <c r="A19" s="27"/>
      <c r="B19" s="28"/>
      <c r="C19" s="28"/>
      <c r="D19" s="29"/>
      <c r="E19" s="30"/>
      <c r="F19" s="35" t="s">
        <v>126</v>
      </c>
      <c r="G19" s="35" t="s">
        <v>127</v>
      </c>
      <c r="H19" s="35" t="s">
        <v>128</v>
      </c>
      <c r="I19" s="35" t="s">
        <v>70</v>
      </c>
      <c r="J19" s="4" t="s">
        <v>129</v>
      </c>
    </row>
    <row r="20" spans="1:10" x14ac:dyDescent="0.3">
      <c r="A20" s="27"/>
      <c r="B20" s="28"/>
      <c r="C20" s="28"/>
      <c r="D20" s="29"/>
      <c r="E20" s="30"/>
      <c r="F20" s="41">
        <v>0</v>
      </c>
      <c r="G20" s="41">
        <v>0</v>
      </c>
      <c r="H20" s="41">
        <v>0</v>
      </c>
      <c r="I20" s="41">
        <v>0</v>
      </c>
      <c r="J20" s="42">
        <v>0</v>
      </c>
    </row>
    <row r="21" spans="1:10" ht="15.75" customHeight="1" x14ac:dyDescent="0.3">
      <c r="A21" s="232" t="s">
        <v>8</v>
      </c>
      <c r="B21" s="233"/>
      <c r="C21" s="233"/>
      <c r="D21" s="233"/>
      <c r="E21" s="234"/>
      <c r="F21" s="39">
        <v>0</v>
      </c>
      <c r="G21" s="39">
        <v>0</v>
      </c>
      <c r="H21" s="39">
        <v>0</v>
      </c>
      <c r="I21" s="39">
        <v>0</v>
      </c>
      <c r="J21" s="39">
        <v>0</v>
      </c>
    </row>
    <row r="22" spans="1:10" x14ac:dyDescent="0.3">
      <c r="A22" s="232" t="s">
        <v>9</v>
      </c>
      <c r="B22" s="225"/>
      <c r="C22" s="225"/>
      <c r="D22" s="225"/>
      <c r="E22" s="225"/>
      <c r="F22" s="39">
        <v>0</v>
      </c>
      <c r="G22" s="39">
        <v>0</v>
      </c>
      <c r="H22" s="39">
        <v>0</v>
      </c>
      <c r="I22" s="39">
        <v>0</v>
      </c>
      <c r="J22" s="39">
        <v>0</v>
      </c>
    </row>
    <row r="23" spans="1:10" x14ac:dyDescent="0.3">
      <c r="A23" s="235" t="s">
        <v>10</v>
      </c>
      <c r="B23" s="236"/>
      <c r="C23" s="236"/>
      <c r="D23" s="236"/>
      <c r="E23" s="236"/>
      <c r="F23" s="40">
        <v>0</v>
      </c>
      <c r="G23" s="40">
        <v>0</v>
      </c>
      <c r="H23" s="40">
        <v>0</v>
      </c>
      <c r="I23" s="40">
        <v>0</v>
      </c>
      <c r="J23" s="40">
        <v>0</v>
      </c>
    </row>
    <row r="24" spans="1:10" ht="17.399999999999999" x14ac:dyDescent="0.3">
      <c r="A24" s="24"/>
      <c r="B24" s="9"/>
      <c r="C24" s="9"/>
      <c r="D24" s="9"/>
      <c r="E24" s="9"/>
      <c r="F24" s="9"/>
      <c r="G24" s="9"/>
      <c r="H24" s="3"/>
      <c r="I24" s="3"/>
      <c r="J24" s="3"/>
    </row>
    <row r="25" spans="1:10" ht="18" customHeight="1" x14ac:dyDescent="0.3">
      <c r="A25" s="222" t="s">
        <v>44</v>
      </c>
      <c r="B25" s="223"/>
      <c r="C25" s="223"/>
      <c r="D25" s="223"/>
      <c r="E25" s="223"/>
      <c r="F25" s="223"/>
      <c r="G25" s="223"/>
      <c r="H25" s="223"/>
      <c r="I25" s="223"/>
      <c r="J25" s="223"/>
    </row>
    <row r="26" spans="1:10" ht="17.399999999999999" x14ac:dyDescent="0.3">
      <c r="A26" s="24"/>
      <c r="B26" s="9"/>
      <c r="C26" s="9"/>
      <c r="D26" s="9"/>
      <c r="E26" s="9"/>
      <c r="F26" s="9"/>
      <c r="G26" s="9"/>
      <c r="H26" s="3"/>
      <c r="I26" s="3"/>
      <c r="J26" s="3"/>
    </row>
    <row r="27" spans="1:10" ht="24.6" customHeight="1" x14ac:dyDescent="0.3">
      <c r="A27" s="27"/>
      <c r="B27" s="28"/>
      <c r="C27" s="28"/>
      <c r="D27" s="29"/>
      <c r="E27" s="30"/>
      <c r="F27" s="35" t="s">
        <v>126</v>
      </c>
      <c r="G27" s="35" t="s">
        <v>127</v>
      </c>
      <c r="H27" s="35" t="s">
        <v>128</v>
      </c>
      <c r="I27" s="35" t="s">
        <v>70</v>
      </c>
      <c r="J27" s="4" t="s">
        <v>129</v>
      </c>
    </row>
    <row r="28" spans="1:10" x14ac:dyDescent="0.3">
      <c r="A28" s="27"/>
      <c r="B28" s="28"/>
      <c r="C28" s="28"/>
      <c r="D28" s="29"/>
      <c r="E28" s="30"/>
      <c r="F28" s="35"/>
      <c r="G28" s="35"/>
      <c r="H28" s="35"/>
      <c r="I28" s="35"/>
      <c r="J28" s="4"/>
    </row>
    <row r="29" spans="1:10" ht="25.95" customHeight="1" x14ac:dyDescent="0.3">
      <c r="A29" s="226" t="s">
        <v>42</v>
      </c>
      <c r="B29" s="227"/>
      <c r="C29" s="227"/>
      <c r="D29" s="227"/>
      <c r="E29" s="228"/>
      <c r="F29" s="124">
        <v>2513.64</v>
      </c>
      <c r="G29" s="46">
        <v>0</v>
      </c>
      <c r="H29" s="50">
        <v>0</v>
      </c>
      <c r="I29" s="46">
        <v>0</v>
      </c>
      <c r="J29" s="52">
        <v>0</v>
      </c>
    </row>
    <row r="30" spans="1:10" ht="30" customHeight="1" x14ac:dyDescent="0.3">
      <c r="A30" s="229" t="s">
        <v>7</v>
      </c>
      <c r="B30" s="230"/>
      <c r="C30" s="230"/>
      <c r="D30" s="230"/>
      <c r="E30" s="231"/>
      <c r="F30" s="44">
        <v>-132814.81</v>
      </c>
      <c r="G30" s="47">
        <v>0</v>
      </c>
      <c r="H30" s="51">
        <v>0</v>
      </c>
      <c r="I30" s="47">
        <v>0</v>
      </c>
      <c r="J30" s="53">
        <v>0</v>
      </c>
    </row>
    <row r="33" spans="1:10" x14ac:dyDescent="0.3">
      <c r="A33" s="224" t="s">
        <v>11</v>
      </c>
      <c r="B33" s="225"/>
      <c r="C33" s="225"/>
      <c r="D33" s="225"/>
      <c r="E33" s="225"/>
      <c r="F33" s="31"/>
      <c r="G33" s="31"/>
      <c r="H33" s="31"/>
      <c r="I33" s="31"/>
      <c r="J33" s="31"/>
    </row>
    <row r="34" spans="1:10" ht="11.25" customHeight="1" x14ac:dyDescent="0.3">
      <c r="A34" s="19"/>
      <c r="B34" s="20"/>
      <c r="C34" s="20"/>
      <c r="D34" s="20"/>
      <c r="E34" s="20"/>
      <c r="F34" s="21"/>
      <c r="G34" s="21"/>
      <c r="H34" s="21"/>
      <c r="I34" s="21"/>
      <c r="J34" s="21"/>
    </row>
    <row r="35" spans="1:10" ht="29.25" customHeight="1" x14ac:dyDescent="0.3">
      <c r="A35" s="220"/>
      <c r="B35" s="221"/>
      <c r="C35" s="221"/>
      <c r="D35" s="221"/>
      <c r="E35" s="221"/>
      <c r="F35" s="221"/>
      <c r="G35" s="221"/>
      <c r="H35" s="221"/>
      <c r="I35" s="221"/>
      <c r="J35" s="221"/>
    </row>
    <row r="36" spans="1:10" ht="8.25" customHeight="1" x14ac:dyDescent="0.3"/>
    <row r="37" spans="1:10" x14ac:dyDescent="0.3">
      <c r="A37" s="220"/>
      <c r="B37" s="221"/>
      <c r="C37" s="221"/>
      <c r="D37" s="221"/>
      <c r="E37" s="221"/>
      <c r="F37" s="221"/>
      <c r="G37" s="221"/>
      <c r="H37" s="221"/>
      <c r="I37" s="221"/>
      <c r="J37" s="221"/>
    </row>
    <row r="38" spans="1:10" ht="8.25" customHeight="1" x14ac:dyDescent="0.3"/>
    <row r="39" spans="1:10" ht="29.25" customHeight="1" x14ac:dyDescent="0.3">
      <c r="A39" s="220" t="s">
        <v>43</v>
      </c>
      <c r="B39" s="221"/>
      <c r="C39" s="221"/>
      <c r="D39" s="221"/>
      <c r="E39" s="221"/>
      <c r="F39" s="221"/>
      <c r="G39" s="221"/>
      <c r="H39" s="221"/>
      <c r="I39" s="221"/>
      <c r="J39" s="221"/>
    </row>
  </sheetData>
  <mergeCells count="20">
    <mergeCell ref="A13:E13"/>
    <mergeCell ref="A5:J5"/>
    <mergeCell ref="A17:J17"/>
    <mergeCell ref="A1:J1"/>
    <mergeCell ref="A3:J3"/>
    <mergeCell ref="A9:E9"/>
    <mergeCell ref="A10:E10"/>
    <mergeCell ref="A11:E11"/>
    <mergeCell ref="A21:E21"/>
    <mergeCell ref="A22:E22"/>
    <mergeCell ref="A23:E23"/>
    <mergeCell ref="A14:E14"/>
    <mergeCell ref="A15:E15"/>
    <mergeCell ref="A39:J39"/>
    <mergeCell ref="A25:J25"/>
    <mergeCell ref="A35:J35"/>
    <mergeCell ref="A33:E33"/>
    <mergeCell ref="A37:J37"/>
    <mergeCell ref="A29:E29"/>
    <mergeCell ref="A30:E30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1C44-D47E-4DB8-8A5B-BB4AFB7183EF}">
  <sheetPr codeName="List7">
    <pageSetUpPr fitToPage="1"/>
  </sheetPr>
  <dimension ref="A1:J29"/>
  <sheetViews>
    <sheetView zoomScaleNormal="100" workbookViewId="0">
      <selection activeCell="L22" sqref="L22"/>
    </sheetView>
  </sheetViews>
  <sheetFormatPr defaultRowHeight="14.4" x14ac:dyDescent="0.3"/>
  <cols>
    <col min="1" max="1" width="6.33203125" customWidth="1"/>
    <col min="2" max="2" width="10.109375" customWidth="1"/>
    <col min="3" max="3" width="3.6640625" customWidth="1"/>
    <col min="4" max="4" width="34.5546875" customWidth="1"/>
    <col min="5" max="9" width="18.33203125" customWidth="1"/>
  </cols>
  <sheetData>
    <row r="1" spans="1:10" ht="42" customHeight="1" x14ac:dyDescent="0.3">
      <c r="A1" s="222"/>
      <c r="B1" s="222"/>
      <c r="C1" s="222"/>
      <c r="D1" s="222"/>
      <c r="E1" s="222"/>
      <c r="F1" s="222"/>
      <c r="G1" s="222"/>
      <c r="H1" s="222"/>
      <c r="I1" s="222"/>
      <c r="J1" s="222"/>
    </row>
    <row r="2" spans="1:10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10" ht="15.6" x14ac:dyDescent="0.3">
      <c r="A3" s="222" t="s">
        <v>32</v>
      </c>
      <c r="B3" s="222"/>
      <c r="C3" s="222"/>
      <c r="D3" s="222"/>
      <c r="E3" s="222"/>
      <c r="F3" s="222"/>
      <c r="G3" s="222"/>
      <c r="H3" s="222"/>
      <c r="I3" s="239"/>
    </row>
    <row r="4" spans="1:10" ht="17.399999999999999" x14ac:dyDescent="0.3">
      <c r="A4" s="5"/>
      <c r="B4" s="5"/>
      <c r="C4" s="5"/>
      <c r="D4" s="5"/>
      <c r="E4" s="5"/>
      <c r="F4" s="5"/>
      <c r="G4" s="5"/>
      <c r="H4" s="5"/>
      <c r="I4" s="6"/>
    </row>
    <row r="5" spans="1:10" ht="18" customHeight="1" x14ac:dyDescent="0.3">
      <c r="A5" s="242" t="s">
        <v>82</v>
      </c>
      <c r="B5" s="243"/>
      <c r="C5" s="243"/>
      <c r="D5" s="243"/>
      <c r="E5" s="243"/>
      <c r="F5" s="243"/>
      <c r="G5" s="243"/>
      <c r="H5" s="243"/>
      <c r="I5" s="243"/>
    </row>
    <row r="6" spans="1:10" ht="17.399999999999999" x14ac:dyDescent="0.3">
      <c r="A6" s="5"/>
      <c r="B6" s="5"/>
      <c r="C6" s="5"/>
      <c r="D6" s="5"/>
      <c r="E6" s="5"/>
      <c r="F6" s="5"/>
      <c r="G6" s="5"/>
      <c r="H6" s="5"/>
      <c r="I6" s="178"/>
    </row>
    <row r="7" spans="1:10" ht="17.399999999999999" x14ac:dyDescent="0.3">
      <c r="A7" s="242" t="s">
        <v>1</v>
      </c>
      <c r="B7" s="244"/>
      <c r="C7" s="244"/>
      <c r="D7" s="244"/>
      <c r="E7" s="244"/>
      <c r="F7" s="244"/>
      <c r="G7" s="244"/>
      <c r="H7" s="244"/>
      <c r="I7" s="244"/>
    </row>
    <row r="8" spans="1:10" ht="17.399999999999999" x14ac:dyDescent="0.3">
      <c r="A8" s="5"/>
      <c r="B8" s="5"/>
      <c r="C8" s="5"/>
      <c r="D8" s="5"/>
      <c r="E8" s="5"/>
      <c r="F8" s="5"/>
      <c r="G8" s="5"/>
      <c r="H8" s="5"/>
      <c r="I8" s="6"/>
    </row>
    <row r="9" spans="1:10" ht="36" customHeight="1" x14ac:dyDescent="0.3">
      <c r="A9" s="249" t="s">
        <v>74</v>
      </c>
      <c r="B9" s="250"/>
      <c r="C9" s="251"/>
      <c r="D9" s="179" t="s">
        <v>12</v>
      </c>
      <c r="E9" s="180" t="s">
        <v>130</v>
      </c>
      <c r="F9" s="181" t="s">
        <v>84</v>
      </c>
      <c r="G9" s="182" t="s">
        <v>131</v>
      </c>
      <c r="H9" s="182" t="s">
        <v>85</v>
      </c>
      <c r="I9" s="183" t="s">
        <v>132</v>
      </c>
    </row>
    <row r="10" spans="1:10" ht="15.9" customHeight="1" x14ac:dyDescent="0.35">
      <c r="A10" s="246">
        <v>1</v>
      </c>
      <c r="B10" s="247"/>
      <c r="C10" s="247"/>
      <c r="D10" s="248"/>
      <c r="E10" s="184">
        <v>2</v>
      </c>
      <c r="F10" s="185" t="s">
        <v>75</v>
      </c>
      <c r="G10" s="184">
        <v>4</v>
      </c>
      <c r="H10" s="184">
        <v>5</v>
      </c>
      <c r="I10" s="184">
        <v>6</v>
      </c>
    </row>
    <row r="11" spans="1:10" ht="36" customHeight="1" x14ac:dyDescent="0.3">
      <c r="A11" s="186">
        <v>6</v>
      </c>
      <c r="B11" s="186"/>
      <c r="C11" s="186"/>
      <c r="D11" s="186" t="s">
        <v>17</v>
      </c>
      <c r="E11" s="187">
        <f>E12+E13+E14+E15</f>
        <v>2709607.13</v>
      </c>
      <c r="F11" s="188">
        <f>F12+F13+F14+F15</f>
        <v>3616350</v>
      </c>
      <c r="G11" s="187">
        <f>G12+G13+G14+G15</f>
        <v>4287600</v>
      </c>
      <c r="H11" s="187">
        <f>H12+H13+H14+H15</f>
        <v>4502000</v>
      </c>
      <c r="I11" s="187">
        <f>I12+I13+I14+I15</f>
        <v>4727400</v>
      </c>
    </row>
    <row r="12" spans="1:10" ht="36" customHeight="1" x14ac:dyDescent="0.3">
      <c r="A12" s="189"/>
      <c r="B12" s="190">
        <v>63</v>
      </c>
      <c r="C12" s="190"/>
      <c r="D12" s="190" t="s">
        <v>145</v>
      </c>
      <c r="E12" s="191">
        <v>17632.2</v>
      </c>
      <c r="F12" s="192">
        <v>17300</v>
      </c>
      <c r="G12" s="193">
        <v>17300</v>
      </c>
      <c r="H12" s="194">
        <v>18100</v>
      </c>
      <c r="I12" s="194">
        <v>19100</v>
      </c>
    </row>
    <row r="13" spans="1:10" ht="36" customHeight="1" x14ac:dyDescent="0.3">
      <c r="A13" s="195"/>
      <c r="B13" s="195">
        <v>65</v>
      </c>
      <c r="C13" s="196"/>
      <c r="D13" s="195" t="s">
        <v>46</v>
      </c>
      <c r="E13" s="191">
        <v>441401.91</v>
      </c>
      <c r="F13" s="192">
        <v>611000</v>
      </c>
      <c r="G13" s="193">
        <v>942300</v>
      </c>
      <c r="H13" s="193">
        <v>989500</v>
      </c>
      <c r="I13" s="197">
        <v>1039100</v>
      </c>
    </row>
    <row r="14" spans="1:10" ht="36" customHeight="1" x14ac:dyDescent="0.3">
      <c r="A14" s="195"/>
      <c r="B14" s="195">
        <v>66</v>
      </c>
      <c r="C14" s="196"/>
      <c r="D14" s="195" t="s">
        <v>47</v>
      </c>
      <c r="E14" s="193">
        <v>2695.08</v>
      </c>
      <c r="F14" s="192">
        <v>5600</v>
      </c>
      <c r="G14" s="193">
        <v>2100</v>
      </c>
      <c r="H14" s="194">
        <v>2200</v>
      </c>
      <c r="I14" s="194">
        <v>2300</v>
      </c>
    </row>
    <row r="15" spans="1:10" ht="36" customHeight="1" x14ac:dyDescent="0.3">
      <c r="A15" s="195"/>
      <c r="B15" s="195">
        <v>67</v>
      </c>
      <c r="C15" s="196"/>
      <c r="D15" s="190" t="s">
        <v>146</v>
      </c>
      <c r="E15" s="191">
        <v>2247877.94</v>
      </c>
      <c r="F15" s="192">
        <v>2982450</v>
      </c>
      <c r="G15" s="193">
        <v>3325900</v>
      </c>
      <c r="H15" s="193">
        <v>3492200</v>
      </c>
      <c r="I15" s="197">
        <v>3666900</v>
      </c>
    </row>
    <row r="16" spans="1:10" ht="36" customHeight="1" x14ac:dyDescent="0.3">
      <c r="A16" s="198">
        <v>7</v>
      </c>
      <c r="B16" s="198"/>
      <c r="C16" s="198"/>
      <c r="D16" s="199" t="s">
        <v>19</v>
      </c>
      <c r="E16" s="200">
        <v>0</v>
      </c>
      <c r="F16" s="200">
        <v>0</v>
      </c>
      <c r="G16" s="200">
        <v>0</v>
      </c>
      <c r="H16" s="200">
        <v>0</v>
      </c>
      <c r="I16" s="200">
        <v>0</v>
      </c>
    </row>
    <row r="17" spans="1:9" ht="36" customHeight="1" x14ac:dyDescent="0.3">
      <c r="A17" s="198">
        <v>9</v>
      </c>
      <c r="B17" s="198"/>
      <c r="C17" s="198"/>
      <c r="D17" s="199" t="s">
        <v>83</v>
      </c>
      <c r="E17" s="201">
        <v>-132814.81</v>
      </c>
      <c r="F17" s="202">
        <v>0</v>
      </c>
      <c r="G17" s="200">
        <v>0</v>
      </c>
      <c r="H17" s="200">
        <v>0</v>
      </c>
      <c r="I17" s="200">
        <v>0</v>
      </c>
    </row>
    <row r="19" spans="1:9" ht="18" x14ac:dyDescent="0.3">
      <c r="A19" s="242" t="s">
        <v>20</v>
      </c>
      <c r="B19" s="245"/>
      <c r="C19" s="245"/>
      <c r="D19" s="245"/>
      <c r="E19" s="245"/>
      <c r="F19" s="245"/>
      <c r="G19" s="245"/>
      <c r="H19" s="245"/>
      <c r="I19" s="245"/>
    </row>
    <row r="20" spans="1:9" ht="17.399999999999999" x14ac:dyDescent="0.3">
      <c r="A20" s="5"/>
      <c r="B20" s="5"/>
      <c r="C20" s="5"/>
      <c r="D20" s="5"/>
      <c r="E20" s="5"/>
      <c r="F20" s="5"/>
      <c r="G20" s="5"/>
      <c r="H20" s="5"/>
      <c r="I20" s="6"/>
    </row>
    <row r="21" spans="1:9" ht="36" customHeight="1" x14ac:dyDescent="0.3">
      <c r="A21" s="176" t="s">
        <v>74</v>
      </c>
      <c r="B21" s="203"/>
      <c r="C21" s="204"/>
      <c r="D21" s="204" t="s">
        <v>21</v>
      </c>
      <c r="E21" s="205" t="s">
        <v>130</v>
      </c>
      <c r="F21" s="206" t="s">
        <v>84</v>
      </c>
      <c r="G21" s="207" t="s">
        <v>131</v>
      </c>
      <c r="H21" s="207" t="s">
        <v>85</v>
      </c>
      <c r="I21" s="208" t="s">
        <v>132</v>
      </c>
    </row>
    <row r="22" spans="1:9" ht="36" customHeight="1" x14ac:dyDescent="0.3">
      <c r="A22" s="177"/>
      <c r="B22" s="209"/>
      <c r="C22" s="210"/>
      <c r="D22" s="211" t="s">
        <v>3</v>
      </c>
      <c r="E22" s="212">
        <f>E23+E28</f>
        <v>2844935.5799999996</v>
      </c>
      <c r="F22" s="213">
        <f>F23+F28</f>
        <v>3616350</v>
      </c>
      <c r="G22" s="213">
        <f>G23+G28</f>
        <v>4287600</v>
      </c>
      <c r="H22" s="188">
        <f>H23+H28</f>
        <v>4502000</v>
      </c>
      <c r="I22" s="188">
        <f>I23+I28</f>
        <v>4727400</v>
      </c>
    </row>
    <row r="23" spans="1:9" ht="36" customHeight="1" x14ac:dyDescent="0.3">
      <c r="A23" s="70">
        <v>3</v>
      </c>
      <c r="B23" s="189"/>
      <c r="C23" s="189"/>
      <c r="D23" s="189" t="s">
        <v>22</v>
      </c>
      <c r="E23" s="214">
        <f>E24+E25+E26+E27</f>
        <v>2792938.7499999995</v>
      </c>
      <c r="F23" s="215">
        <f>F24+F25+F26+F27</f>
        <v>3576650</v>
      </c>
      <c r="G23" s="215">
        <f>G24+G25+G26+G27</f>
        <v>4237600</v>
      </c>
      <c r="H23" s="215">
        <f>H24+H25+H26+H27</f>
        <v>4470500</v>
      </c>
      <c r="I23" s="215">
        <f>I24+I25+I26+I27</f>
        <v>4694300</v>
      </c>
    </row>
    <row r="24" spans="1:9" ht="36" customHeight="1" x14ac:dyDescent="0.3">
      <c r="A24" s="70"/>
      <c r="B24" s="190">
        <v>31</v>
      </c>
      <c r="C24" s="190"/>
      <c r="D24" s="190" t="s">
        <v>23</v>
      </c>
      <c r="E24" s="216">
        <v>2271954.23</v>
      </c>
      <c r="F24" s="192">
        <v>2758250</v>
      </c>
      <c r="G24" s="192">
        <v>3500000</v>
      </c>
      <c r="H24" s="192">
        <v>3675000</v>
      </c>
      <c r="I24" s="192">
        <v>3858800</v>
      </c>
    </row>
    <row r="25" spans="1:9" ht="36" customHeight="1" x14ac:dyDescent="0.3">
      <c r="A25" s="77"/>
      <c r="B25" s="195">
        <v>32</v>
      </c>
      <c r="C25" s="196"/>
      <c r="D25" s="195" t="s">
        <v>35</v>
      </c>
      <c r="E25" s="216">
        <v>520293.84</v>
      </c>
      <c r="F25" s="192">
        <v>817210</v>
      </c>
      <c r="G25" s="192">
        <v>736500</v>
      </c>
      <c r="H25" s="192">
        <v>794300</v>
      </c>
      <c r="I25" s="192">
        <v>834200</v>
      </c>
    </row>
    <row r="26" spans="1:9" ht="36" customHeight="1" x14ac:dyDescent="0.3">
      <c r="A26" s="77"/>
      <c r="B26" s="195">
        <v>34</v>
      </c>
      <c r="C26" s="195"/>
      <c r="D26" s="195" t="s">
        <v>48</v>
      </c>
      <c r="E26" s="193">
        <v>24.01</v>
      </c>
      <c r="F26" s="192">
        <v>50</v>
      </c>
      <c r="G26" s="193">
        <v>100</v>
      </c>
      <c r="H26" s="193">
        <v>100</v>
      </c>
      <c r="I26" s="193">
        <v>100</v>
      </c>
    </row>
    <row r="27" spans="1:9" ht="36" customHeight="1" x14ac:dyDescent="0.3">
      <c r="A27" s="77"/>
      <c r="B27" s="195">
        <v>38</v>
      </c>
      <c r="C27" s="195"/>
      <c r="D27" s="195" t="s">
        <v>92</v>
      </c>
      <c r="E27" s="193">
        <v>666.67</v>
      </c>
      <c r="F27" s="192">
        <v>1140</v>
      </c>
      <c r="G27" s="193">
        <v>1000</v>
      </c>
      <c r="H27" s="193">
        <v>1100</v>
      </c>
      <c r="I27" s="193">
        <v>1200</v>
      </c>
    </row>
    <row r="28" spans="1:9" ht="36" customHeight="1" x14ac:dyDescent="0.3">
      <c r="A28" s="79">
        <v>4</v>
      </c>
      <c r="B28" s="217"/>
      <c r="C28" s="217"/>
      <c r="D28" s="218" t="s">
        <v>24</v>
      </c>
      <c r="E28" s="214">
        <f>E29</f>
        <v>51996.83</v>
      </c>
      <c r="F28" s="215">
        <f>F29</f>
        <v>39700</v>
      </c>
      <c r="G28" s="214">
        <f>G29</f>
        <v>50000</v>
      </c>
      <c r="H28" s="214">
        <f>H29</f>
        <v>31500</v>
      </c>
      <c r="I28" s="214">
        <f>I29</f>
        <v>33100</v>
      </c>
    </row>
    <row r="29" spans="1:9" ht="36" customHeight="1" x14ac:dyDescent="0.3">
      <c r="A29" s="67"/>
      <c r="B29" s="190">
        <v>42</v>
      </c>
      <c r="C29" s="190"/>
      <c r="D29" s="219" t="s">
        <v>147</v>
      </c>
      <c r="E29" s="191">
        <v>51996.83</v>
      </c>
      <c r="F29" s="192">
        <v>39700</v>
      </c>
      <c r="G29" s="193">
        <v>50000</v>
      </c>
      <c r="H29" s="193">
        <v>31500</v>
      </c>
      <c r="I29" s="193">
        <v>33100</v>
      </c>
    </row>
  </sheetData>
  <mergeCells count="7">
    <mergeCell ref="A3:I3"/>
    <mergeCell ref="A5:I5"/>
    <mergeCell ref="A7:I7"/>
    <mergeCell ref="A19:I19"/>
    <mergeCell ref="A1:J1"/>
    <mergeCell ref="A10:D10"/>
    <mergeCell ref="A9:C9"/>
  </mergeCell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C860-25C8-4AB5-A94D-EC32A3C41652}">
  <sheetPr codeName="List8">
    <pageSetUpPr fitToPage="1"/>
  </sheetPr>
  <dimension ref="A1:I32"/>
  <sheetViews>
    <sheetView tabSelected="1" topLeftCell="A9" zoomScaleNormal="100" workbookViewId="0">
      <selection activeCell="L18" sqref="L18"/>
    </sheetView>
  </sheetViews>
  <sheetFormatPr defaultRowHeight="14.4" x14ac:dyDescent="0.3"/>
  <cols>
    <col min="1" max="1" width="8.5546875" customWidth="1"/>
    <col min="2" max="2" width="0.33203125" hidden="1" customWidth="1"/>
    <col min="3" max="3" width="12.109375" customWidth="1"/>
    <col min="4" max="4" width="32.109375" customWidth="1"/>
    <col min="5" max="9" width="17.6640625" customWidth="1"/>
  </cols>
  <sheetData>
    <row r="1" spans="1:9" ht="18" customHeight="1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5.6" x14ac:dyDescent="0.3">
      <c r="A2" s="222" t="s">
        <v>32</v>
      </c>
      <c r="B2" s="222"/>
      <c r="C2" s="222"/>
      <c r="D2" s="222"/>
      <c r="E2" s="222"/>
      <c r="F2" s="222"/>
      <c r="G2" s="222"/>
      <c r="H2" s="222"/>
      <c r="I2" s="239"/>
    </row>
    <row r="3" spans="1:9" ht="17.399999999999999" x14ac:dyDescent="0.3">
      <c r="A3" s="5"/>
      <c r="B3" s="5"/>
      <c r="C3" s="5"/>
      <c r="D3" s="5"/>
      <c r="E3" s="5"/>
      <c r="F3" s="5"/>
      <c r="G3" s="5"/>
      <c r="H3" s="5"/>
      <c r="I3" s="6"/>
    </row>
    <row r="4" spans="1:9" ht="18" customHeight="1" x14ac:dyDescent="0.3">
      <c r="A4" s="222" t="s">
        <v>73</v>
      </c>
      <c r="B4" s="223"/>
      <c r="C4" s="223"/>
      <c r="D4" s="223"/>
      <c r="E4" s="223"/>
      <c r="F4" s="223"/>
      <c r="G4" s="223"/>
      <c r="H4" s="223"/>
      <c r="I4" s="223"/>
    </row>
    <row r="5" spans="1:9" ht="17.399999999999999" x14ac:dyDescent="0.3">
      <c r="A5" s="5"/>
      <c r="B5" s="5"/>
      <c r="C5" s="5"/>
      <c r="D5" s="5"/>
      <c r="E5" s="5"/>
      <c r="F5" s="5"/>
      <c r="G5" s="5"/>
      <c r="H5" s="5"/>
      <c r="I5" s="6"/>
    </row>
    <row r="6" spans="1:9" ht="15.6" x14ac:dyDescent="0.3">
      <c r="A6" s="222" t="s">
        <v>1</v>
      </c>
      <c r="B6" s="258"/>
      <c r="C6" s="258"/>
      <c r="D6" s="258"/>
      <c r="E6" s="258"/>
      <c r="F6" s="258"/>
      <c r="G6" s="258"/>
      <c r="H6" s="258"/>
      <c r="I6" s="258"/>
    </row>
    <row r="7" spans="1:9" ht="17.399999999999999" x14ac:dyDescent="0.3">
      <c r="A7" s="5"/>
      <c r="B7" s="5"/>
      <c r="C7" s="5"/>
      <c r="D7" s="5"/>
      <c r="E7" s="5"/>
      <c r="F7" s="5"/>
      <c r="G7" s="5"/>
      <c r="H7" s="5"/>
      <c r="I7" s="6"/>
    </row>
    <row r="8" spans="1:9" ht="36" customHeight="1" x14ac:dyDescent="0.3">
      <c r="A8" s="55"/>
      <c r="B8" s="56"/>
      <c r="C8" s="57" t="s">
        <v>74</v>
      </c>
      <c r="D8" s="58" t="s">
        <v>12</v>
      </c>
      <c r="E8" s="59" t="s">
        <v>130</v>
      </c>
      <c r="F8" s="60" t="s">
        <v>84</v>
      </c>
      <c r="G8" s="80" t="s">
        <v>131</v>
      </c>
      <c r="H8" s="80" t="s">
        <v>85</v>
      </c>
      <c r="I8" s="61" t="s">
        <v>132</v>
      </c>
    </row>
    <row r="9" spans="1:9" ht="18" customHeight="1" x14ac:dyDescent="0.3">
      <c r="A9" s="62"/>
      <c r="B9" s="62"/>
      <c r="C9" s="62">
        <v>1</v>
      </c>
      <c r="D9" s="62"/>
      <c r="E9" s="63">
        <v>2</v>
      </c>
      <c r="F9" s="64" t="s">
        <v>75</v>
      </c>
      <c r="G9" s="63">
        <v>4</v>
      </c>
      <c r="H9" s="63">
        <v>5</v>
      </c>
      <c r="I9" s="63">
        <v>6</v>
      </c>
    </row>
    <row r="10" spans="1:9" ht="18" customHeight="1" x14ac:dyDescent="0.3">
      <c r="A10" s="154"/>
      <c r="B10" s="155"/>
      <c r="C10" s="156"/>
      <c r="D10" s="157" t="s">
        <v>76</v>
      </c>
      <c r="E10" s="158">
        <f>E11+E12</f>
        <v>2709607.13</v>
      </c>
      <c r="F10" s="159">
        <f>F11+F12</f>
        <v>3616350</v>
      </c>
      <c r="G10" s="159">
        <f>G11+G12</f>
        <v>4287600</v>
      </c>
      <c r="H10" s="322">
        <f>H11+H12</f>
        <v>4502000</v>
      </c>
      <c r="I10" s="159">
        <f>I11+I12</f>
        <v>4727400</v>
      </c>
    </row>
    <row r="11" spans="1:9" ht="18" customHeight="1" x14ac:dyDescent="0.3">
      <c r="A11" s="255" t="s">
        <v>134</v>
      </c>
      <c r="B11" s="256"/>
      <c r="C11" s="257"/>
      <c r="D11" s="76" t="s">
        <v>18</v>
      </c>
      <c r="E11" s="127">
        <v>2247877.94</v>
      </c>
      <c r="F11" s="129">
        <v>2982450</v>
      </c>
      <c r="G11" s="129">
        <v>3325900</v>
      </c>
      <c r="H11" s="129">
        <v>3492200</v>
      </c>
      <c r="I11" s="321">
        <v>3666900</v>
      </c>
    </row>
    <row r="12" spans="1:9" ht="18" customHeight="1" x14ac:dyDescent="0.3">
      <c r="A12" s="133"/>
      <c r="B12" s="134"/>
      <c r="C12" s="135"/>
      <c r="D12" s="70" t="s">
        <v>93</v>
      </c>
      <c r="E12" s="126">
        <f>E13+E14+E15+E16</f>
        <v>461729.19</v>
      </c>
      <c r="F12" s="129">
        <f>F13+F14+F15+F16</f>
        <v>633900</v>
      </c>
      <c r="G12" s="129">
        <f>G13+G14+G15+G16</f>
        <v>961700</v>
      </c>
      <c r="H12" s="129">
        <f>H13+H14+H15+H16</f>
        <v>1009800</v>
      </c>
      <c r="I12" s="129">
        <f>I13+I14+I15+I16</f>
        <v>1060500</v>
      </c>
    </row>
    <row r="13" spans="1:9" ht="18" customHeight="1" x14ac:dyDescent="0.3">
      <c r="A13" s="259" t="s">
        <v>135</v>
      </c>
      <c r="B13" s="260"/>
      <c r="C13" s="261"/>
      <c r="D13" s="67" t="s">
        <v>39</v>
      </c>
      <c r="E13" s="125">
        <v>511.08</v>
      </c>
      <c r="F13" s="69">
        <v>5000</v>
      </c>
      <c r="G13" s="69">
        <v>1500</v>
      </c>
      <c r="H13" s="69">
        <v>1600</v>
      </c>
      <c r="I13" s="69">
        <v>1700</v>
      </c>
    </row>
    <row r="14" spans="1:9" ht="18" customHeight="1" x14ac:dyDescent="0.3">
      <c r="A14" s="259" t="s">
        <v>136</v>
      </c>
      <c r="B14" s="260"/>
      <c r="C14" s="261"/>
      <c r="D14" s="67" t="s">
        <v>106</v>
      </c>
      <c r="E14" s="125">
        <v>441401.91</v>
      </c>
      <c r="F14" s="69">
        <v>611000</v>
      </c>
      <c r="G14" s="69">
        <v>942300</v>
      </c>
      <c r="H14" s="69">
        <v>989500</v>
      </c>
      <c r="I14" s="323">
        <v>1039100</v>
      </c>
    </row>
    <row r="15" spans="1:9" ht="18" customHeight="1" x14ac:dyDescent="0.3">
      <c r="A15" s="259" t="s">
        <v>137</v>
      </c>
      <c r="B15" s="260"/>
      <c r="C15" s="261"/>
      <c r="D15" s="67" t="s">
        <v>79</v>
      </c>
      <c r="E15" s="125">
        <v>17632.2</v>
      </c>
      <c r="F15" s="69">
        <v>17300</v>
      </c>
      <c r="G15" s="69">
        <v>17300</v>
      </c>
      <c r="H15" s="69">
        <v>18100</v>
      </c>
      <c r="I15" s="69">
        <v>19100</v>
      </c>
    </row>
    <row r="16" spans="1:9" ht="18" customHeight="1" x14ac:dyDescent="0.3">
      <c r="A16" s="259" t="s">
        <v>138</v>
      </c>
      <c r="B16" s="260"/>
      <c r="C16" s="261"/>
      <c r="D16" s="67" t="s">
        <v>107</v>
      </c>
      <c r="E16" s="125">
        <v>2184</v>
      </c>
      <c r="F16" s="69">
        <v>600</v>
      </c>
      <c r="G16" s="69">
        <v>600</v>
      </c>
      <c r="H16" s="69">
        <v>600</v>
      </c>
      <c r="I16" s="69">
        <v>600</v>
      </c>
    </row>
    <row r="17" spans="1:9" ht="29.25" customHeight="1" x14ac:dyDescent="0.3">
      <c r="A17" s="262">
        <v>9</v>
      </c>
      <c r="B17" s="263"/>
      <c r="C17" s="264"/>
      <c r="D17" s="130" t="s">
        <v>80</v>
      </c>
      <c r="E17" s="128">
        <v>-132814.81</v>
      </c>
      <c r="F17" s="128"/>
      <c r="G17" s="128">
        <v>0</v>
      </c>
      <c r="H17" s="128">
        <v>0</v>
      </c>
      <c r="I17" s="128">
        <v>0</v>
      </c>
    </row>
    <row r="20" spans="1:9" ht="25.2" customHeight="1" x14ac:dyDescent="0.3">
      <c r="A20" s="222" t="s">
        <v>20</v>
      </c>
      <c r="B20" s="258"/>
      <c r="C20" s="258"/>
      <c r="D20" s="258"/>
      <c r="E20" s="258"/>
      <c r="F20" s="258"/>
      <c r="G20" s="258"/>
      <c r="H20" s="258"/>
      <c r="I20" s="258"/>
    </row>
    <row r="21" spans="1:9" ht="5.25" hidden="1" customHeight="1" x14ac:dyDescent="0.3">
      <c r="A21" s="5"/>
      <c r="B21" s="5"/>
      <c r="C21" s="5"/>
      <c r="D21" s="5"/>
      <c r="E21" s="5"/>
      <c r="F21" s="5"/>
      <c r="G21" s="5"/>
      <c r="H21" s="5"/>
      <c r="I21" s="6"/>
    </row>
    <row r="22" spans="1:9" ht="13.95" customHeight="1" x14ac:dyDescent="0.3">
      <c r="A22" s="5"/>
      <c r="B22" s="5"/>
      <c r="C22" s="5"/>
      <c r="D22" s="5"/>
      <c r="E22" s="5"/>
      <c r="F22" s="5"/>
      <c r="G22" s="5"/>
      <c r="H22" s="5"/>
      <c r="I22" s="6"/>
    </row>
    <row r="23" spans="1:9" ht="32.25" customHeight="1" x14ac:dyDescent="0.3">
      <c r="A23" s="71"/>
      <c r="B23" s="72"/>
      <c r="C23" s="73" t="s">
        <v>105</v>
      </c>
      <c r="D23" s="74" t="s">
        <v>21</v>
      </c>
      <c r="E23" s="75" t="s">
        <v>130</v>
      </c>
      <c r="F23" s="75" t="s">
        <v>84</v>
      </c>
      <c r="G23" s="81" t="s">
        <v>131</v>
      </c>
      <c r="H23" s="81" t="s">
        <v>85</v>
      </c>
      <c r="I23" s="73" t="s">
        <v>132</v>
      </c>
    </row>
    <row r="24" spans="1:9" ht="18" customHeight="1" x14ac:dyDescent="0.3">
      <c r="A24" s="65"/>
      <c r="B24" s="65"/>
      <c r="C24" s="65"/>
      <c r="D24" s="65" t="s">
        <v>3</v>
      </c>
      <c r="E24" s="66">
        <f>E25+E26+E27+E32</f>
        <v>2844935.58</v>
      </c>
      <c r="F24" s="66">
        <f>F25+F26+F27+F32</f>
        <v>3616350</v>
      </c>
      <c r="G24" s="322">
        <f>G25+G26+G27</f>
        <v>4287600</v>
      </c>
      <c r="H24" s="322">
        <f>H25+H26+H27</f>
        <v>4502000</v>
      </c>
      <c r="I24" s="322">
        <f>I25+I26+I27</f>
        <v>4727400</v>
      </c>
    </row>
    <row r="25" spans="1:9" ht="19.2" customHeight="1" x14ac:dyDescent="0.3">
      <c r="A25" s="252" t="s">
        <v>139</v>
      </c>
      <c r="B25" s="253"/>
      <c r="C25" s="254"/>
      <c r="D25" s="70" t="s">
        <v>52</v>
      </c>
      <c r="E25" s="170">
        <v>2248031.0699999998</v>
      </c>
      <c r="F25" s="132">
        <v>2882450</v>
      </c>
      <c r="G25" s="129">
        <v>3165900</v>
      </c>
      <c r="H25" s="129">
        <v>3324200</v>
      </c>
      <c r="I25" s="321">
        <v>3490500</v>
      </c>
    </row>
    <row r="26" spans="1:9" ht="18.600000000000001" customHeight="1" x14ac:dyDescent="0.3">
      <c r="A26" s="255" t="s">
        <v>140</v>
      </c>
      <c r="B26" s="256"/>
      <c r="C26" s="257"/>
      <c r="D26" s="70" t="s">
        <v>141</v>
      </c>
      <c r="E26" s="126">
        <v>140000</v>
      </c>
      <c r="F26" s="126">
        <v>100000</v>
      </c>
      <c r="G26" s="129">
        <v>160000</v>
      </c>
      <c r="H26" s="129">
        <v>168000</v>
      </c>
      <c r="I26" s="321">
        <v>176400</v>
      </c>
    </row>
    <row r="27" spans="1:9" ht="16.2" customHeight="1" x14ac:dyDescent="0.3">
      <c r="A27" s="318"/>
      <c r="B27" s="319"/>
      <c r="C27" s="320"/>
      <c r="D27" s="76" t="s">
        <v>53</v>
      </c>
      <c r="E27" s="126">
        <f>E28+E29+E30+E31</f>
        <v>454390.87000000005</v>
      </c>
      <c r="F27" s="126">
        <f>F28+F29+F30+F31</f>
        <v>633900</v>
      </c>
      <c r="G27" s="129">
        <f>G28+G29+G30+G31</f>
        <v>961700</v>
      </c>
      <c r="H27" s="129">
        <f>H28+H29+H30+H31</f>
        <v>1009800</v>
      </c>
      <c r="I27" s="129">
        <f>I28+I29+I30+I31</f>
        <v>1060500</v>
      </c>
    </row>
    <row r="28" spans="1:9" ht="18" customHeight="1" x14ac:dyDescent="0.3">
      <c r="A28" s="265" t="s">
        <v>135</v>
      </c>
      <c r="B28" s="266"/>
      <c r="C28" s="267"/>
      <c r="D28" s="77" t="s">
        <v>77</v>
      </c>
      <c r="E28" s="170">
        <v>511.08</v>
      </c>
      <c r="F28" s="68">
        <v>5000</v>
      </c>
      <c r="G28" s="69">
        <v>1500</v>
      </c>
      <c r="H28" s="69">
        <v>1600</v>
      </c>
      <c r="I28" s="69">
        <v>1700</v>
      </c>
    </row>
    <row r="29" spans="1:9" ht="18" customHeight="1" x14ac:dyDescent="0.3">
      <c r="A29" s="268" t="s">
        <v>136</v>
      </c>
      <c r="B29" s="269"/>
      <c r="C29" s="270"/>
      <c r="D29" s="78" t="s">
        <v>78</v>
      </c>
      <c r="E29" s="125">
        <v>434063.59</v>
      </c>
      <c r="F29" s="68">
        <v>611000</v>
      </c>
      <c r="G29" s="69">
        <v>942300</v>
      </c>
      <c r="H29" s="69">
        <v>989500</v>
      </c>
      <c r="I29" s="323">
        <v>1039100</v>
      </c>
    </row>
    <row r="30" spans="1:9" ht="18" customHeight="1" x14ac:dyDescent="0.3">
      <c r="A30" s="268" t="s">
        <v>137</v>
      </c>
      <c r="B30" s="269"/>
      <c r="C30" s="270"/>
      <c r="D30" s="78" t="s">
        <v>81</v>
      </c>
      <c r="E30" s="125">
        <v>17632.2</v>
      </c>
      <c r="F30" s="68">
        <v>17300</v>
      </c>
      <c r="G30" s="69">
        <v>17300</v>
      </c>
      <c r="H30" s="69">
        <v>18100</v>
      </c>
      <c r="I30" s="69">
        <v>19100</v>
      </c>
    </row>
    <row r="31" spans="1:9" ht="18" customHeight="1" x14ac:dyDescent="0.3">
      <c r="A31" s="268" t="s">
        <v>138</v>
      </c>
      <c r="B31" s="269"/>
      <c r="C31" s="270"/>
      <c r="D31" s="78" t="s">
        <v>104</v>
      </c>
      <c r="E31" s="68">
        <v>2184</v>
      </c>
      <c r="F31" s="68">
        <v>600</v>
      </c>
      <c r="G31" s="69">
        <v>600</v>
      </c>
      <c r="H31" s="69">
        <v>600</v>
      </c>
      <c r="I31" s="69">
        <v>600</v>
      </c>
    </row>
    <row r="32" spans="1:9" ht="18" customHeight="1" x14ac:dyDescent="0.3">
      <c r="A32" s="271" t="s">
        <v>142</v>
      </c>
      <c r="B32" s="272"/>
      <c r="C32" s="273"/>
      <c r="D32" s="131" t="s">
        <v>143</v>
      </c>
      <c r="E32" s="128">
        <v>2513.64</v>
      </c>
      <c r="F32" s="128">
        <v>0</v>
      </c>
      <c r="G32" s="128">
        <v>0</v>
      </c>
      <c r="H32" s="128">
        <v>0</v>
      </c>
      <c r="I32" s="128">
        <v>0</v>
      </c>
    </row>
  </sheetData>
  <mergeCells count="18">
    <mergeCell ref="A27:C27"/>
    <mergeCell ref="A28:C28"/>
    <mergeCell ref="A29:C29"/>
    <mergeCell ref="A30:C30"/>
    <mergeCell ref="A31:C31"/>
    <mergeCell ref="A32:C32"/>
    <mergeCell ref="A25:C25"/>
    <mergeCell ref="A26:C26"/>
    <mergeCell ref="A2:I2"/>
    <mergeCell ref="A4:I4"/>
    <mergeCell ref="A6:I6"/>
    <mergeCell ref="A20:I20"/>
    <mergeCell ref="A11:C11"/>
    <mergeCell ref="A13:C13"/>
    <mergeCell ref="A14:C14"/>
    <mergeCell ref="A15:C15"/>
    <mergeCell ref="A16:C16"/>
    <mergeCell ref="A17:C17"/>
  </mergeCells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F15"/>
  <sheetViews>
    <sheetView workbookViewId="0">
      <selection activeCell="H13" sqref="H13"/>
    </sheetView>
  </sheetViews>
  <sheetFormatPr defaultRowHeight="14.4" x14ac:dyDescent="0.3"/>
  <cols>
    <col min="1" max="1" width="37.6640625" customWidth="1"/>
    <col min="2" max="6" width="15.6640625" customWidth="1"/>
  </cols>
  <sheetData>
    <row r="1" spans="1:6" ht="42" customHeight="1" x14ac:dyDescent="0.3">
      <c r="A1" s="222"/>
      <c r="B1" s="222"/>
      <c r="C1" s="222"/>
      <c r="D1" s="222"/>
      <c r="E1" s="222"/>
      <c r="F1" s="222"/>
    </row>
    <row r="2" spans="1:6" ht="18" customHeight="1" x14ac:dyDescent="0.3">
      <c r="A2" s="5"/>
      <c r="B2" s="5"/>
      <c r="C2" s="5"/>
      <c r="D2" s="5"/>
      <c r="E2" s="5"/>
      <c r="F2" s="5"/>
    </row>
    <row r="3" spans="1:6" ht="15.6" x14ac:dyDescent="0.3">
      <c r="A3" s="222" t="s">
        <v>32</v>
      </c>
      <c r="B3" s="222"/>
      <c r="C3" s="222"/>
      <c r="D3" s="222"/>
      <c r="E3" s="222"/>
      <c r="F3" s="239"/>
    </row>
    <row r="4" spans="1:6" ht="17.399999999999999" x14ac:dyDescent="0.3">
      <c r="A4" s="5"/>
      <c r="B4" s="5"/>
      <c r="C4" s="5"/>
      <c r="D4" s="5"/>
      <c r="E4" s="5"/>
      <c r="F4" s="6"/>
    </row>
    <row r="5" spans="1:6" ht="18" customHeight="1" x14ac:dyDescent="0.3">
      <c r="A5" s="222" t="s">
        <v>13</v>
      </c>
      <c r="B5" s="222"/>
      <c r="C5" s="223"/>
      <c r="D5" s="223"/>
      <c r="E5" s="223"/>
      <c r="F5" s="223"/>
    </row>
    <row r="6" spans="1:6" ht="17.399999999999999" x14ac:dyDescent="0.3">
      <c r="A6" s="5"/>
      <c r="B6" s="5"/>
      <c r="C6" s="5"/>
      <c r="D6" s="5"/>
      <c r="E6" s="5"/>
      <c r="F6" s="6"/>
    </row>
    <row r="7" spans="1:6" ht="15.6" x14ac:dyDescent="0.3">
      <c r="A7" s="222" t="s">
        <v>25</v>
      </c>
      <c r="B7" s="222"/>
      <c r="C7" s="258"/>
      <c r="D7" s="258"/>
      <c r="E7" s="258"/>
      <c r="F7" s="258"/>
    </row>
    <row r="8" spans="1:6" ht="17.399999999999999" x14ac:dyDescent="0.3">
      <c r="A8" s="5"/>
      <c r="B8" s="5"/>
      <c r="C8" s="5"/>
      <c r="D8" s="5"/>
      <c r="E8" s="5"/>
      <c r="F8" s="6"/>
    </row>
    <row r="9" spans="1:6" ht="29.4" customHeight="1" x14ac:dyDescent="0.3">
      <c r="A9" s="23" t="s">
        <v>26</v>
      </c>
      <c r="B9" s="34" t="s">
        <v>126</v>
      </c>
      <c r="C9" s="34" t="s">
        <v>127</v>
      </c>
      <c r="D9" s="34" t="s">
        <v>128</v>
      </c>
      <c r="E9" s="34" t="s">
        <v>70</v>
      </c>
      <c r="F9" s="23" t="s">
        <v>129</v>
      </c>
    </row>
    <row r="10" spans="1:6" x14ac:dyDescent="0.3">
      <c r="A10" s="4">
        <v>1</v>
      </c>
      <c r="B10" s="37">
        <v>2</v>
      </c>
      <c r="C10" s="37">
        <v>3</v>
      </c>
      <c r="D10" s="38">
        <v>4</v>
      </c>
      <c r="E10" s="38">
        <v>5</v>
      </c>
      <c r="F10" s="38">
        <v>6</v>
      </c>
    </row>
    <row r="11" spans="1:6" ht="15.75" customHeight="1" x14ac:dyDescent="0.3">
      <c r="A11" s="136" t="s">
        <v>27</v>
      </c>
      <c r="B11" s="137">
        <f>B12</f>
        <v>2844935.5799999996</v>
      </c>
      <c r="C11" s="138">
        <f>C12</f>
        <v>3616350</v>
      </c>
      <c r="D11" s="137">
        <f>D12</f>
        <v>4287600</v>
      </c>
      <c r="E11" s="137">
        <f>E12</f>
        <v>4502000</v>
      </c>
      <c r="F11" s="137">
        <f>F12</f>
        <v>4727400</v>
      </c>
    </row>
    <row r="12" spans="1:6" ht="15.75" customHeight="1" x14ac:dyDescent="0.3">
      <c r="A12" s="136" t="s">
        <v>49</v>
      </c>
      <c r="B12" s="137">
        <f>B13+B14</f>
        <v>2844935.5799999996</v>
      </c>
      <c r="C12" s="138">
        <f>C13+C14</f>
        <v>3616350</v>
      </c>
      <c r="D12" s="137">
        <f>D13+D14</f>
        <v>4287600</v>
      </c>
      <c r="E12" s="137">
        <f>E13+E14</f>
        <v>4502000</v>
      </c>
      <c r="F12" s="137">
        <f>F13+F14</f>
        <v>4727400</v>
      </c>
    </row>
    <row r="13" spans="1:6" x14ac:dyDescent="0.3">
      <c r="A13" s="139" t="s">
        <v>50</v>
      </c>
      <c r="B13" s="125">
        <v>2731661.51</v>
      </c>
      <c r="C13" s="160">
        <v>3467350</v>
      </c>
      <c r="D13" s="160">
        <v>4135600</v>
      </c>
      <c r="E13" s="160">
        <v>4342400</v>
      </c>
      <c r="F13" s="160">
        <v>4559800</v>
      </c>
    </row>
    <row r="14" spans="1:6" x14ac:dyDescent="0.3">
      <c r="A14" s="140" t="s">
        <v>51</v>
      </c>
      <c r="B14" s="125">
        <v>113274.07</v>
      </c>
      <c r="C14" s="160">
        <v>149000</v>
      </c>
      <c r="D14" s="160">
        <v>152000</v>
      </c>
      <c r="E14" s="160">
        <v>159600</v>
      </c>
      <c r="F14" s="160">
        <v>167600</v>
      </c>
    </row>
    <row r="15" spans="1:6" x14ac:dyDescent="0.3">
      <c r="A15" s="136"/>
      <c r="B15" s="141"/>
      <c r="C15" s="142"/>
      <c r="D15" s="143"/>
      <c r="E15" s="144"/>
      <c r="F15" s="144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I14"/>
  <sheetViews>
    <sheetView workbookViewId="0">
      <selection activeCell="K10" sqref="K1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9" width="25.33203125" customWidth="1"/>
  </cols>
  <sheetData>
    <row r="1" spans="1:9" ht="42" customHeight="1" x14ac:dyDescent="0.3">
      <c r="A1" s="222" t="s">
        <v>71</v>
      </c>
      <c r="B1" s="222"/>
      <c r="C1" s="222"/>
      <c r="D1" s="222"/>
      <c r="E1" s="222"/>
      <c r="F1" s="222"/>
      <c r="G1" s="222"/>
      <c r="H1" s="222"/>
      <c r="I1" s="222"/>
    </row>
    <row r="2" spans="1:9" ht="18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222" t="s">
        <v>32</v>
      </c>
      <c r="B3" s="222"/>
      <c r="C3" s="222"/>
      <c r="D3" s="222"/>
      <c r="E3" s="222"/>
      <c r="F3" s="222"/>
      <c r="G3" s="222"/>
      <c r="H3" s="239"/>
      <c r="I3" s="239"/>
    </row>
    <row r="4" spans="1:9" ht="17.399999999999999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222" t="s">
        <v>28</v>
      </c>
      <c r="B5" s="223"/>
      <c r="C5" s="223"/>
      <c r="D5" s="223"/>
      <c r="E5" s="223"/>
      <c r="F5" s="223"/>
      <c r="G5" s="223"/>
      <c r="H5" s="223"/>
      <c r="I5" s="223"/>
    </row>
    <row r="6" spans="1:9" ht="17.399999999999999" x14ac:dyDescent="0.3">
      <c r="A6" s="5"/>
      <c r="B6" s="5"/>
      <c r="C6" s="5"/>
      <c r="D6" s="5"/>
      <c r="E6" s="5"/>
      <c r="F6" s="5"/>
      <c r="G6" s="5"/>
      <c r="H6" s="6"/>
      <c r="I6" s="6"/>
    </row>
    <row r="7" spans="1:9" ht="26.4" x14ac:dyDescent="0.3">
      <c r="A7" s="23" t="s">
        <v>14</v>
      </c>
      <c r="B7" s="22" t="s">
        <v>15</v>
      </c>
      <c r="C7" s="22" t="s">
        <v>16</v>
      </c>
      <c r="D7" s="22" t="s">
        <v>45</v>
      </c>
      <c r="E7" s="22" t="s">
        <v>67</v>
      </c>
      <c r="F7" s="23" t="s">
        <v>68</v>
      </c>
      <c r="G7" s="23" t="s">
        <v>69</v>
      </c>
      <c r="H7" s="23" t="s">
        <v>65</v>
      </c>
      <c r="I7" s="23" t="s">
        <v>70</v>
      </c>
    </row>
    <row r="8" spans="1:9" ht="26.4" x14ac:dyDescent="0.3">
      <c r="A8" s="13">
        <v>8</v>
      </c>
      <c r="B8" s="13"/>
      <c r="C8" s="13"/>
      <c r="D8" s="13" t="s">
        <v>29</v>
      </c>
      <c r="E8" s="10">
        <v>0</v>
      </c>
      <c r="F8" s="11">
        <v>0</v>
      </c>
      <c r="G8" s="11">
        <v>0</v>
      </c>
      <c r="H8" s="11"/>
      <c r="I8" s="11">
        <v>0</v>
      </c>
    </row>
    <row r="9" spans="1:9" x14ac:dyDescent="0.3">
      <c r="A9" s="13"/>
      <c r="B9" s="17">
        <v>84</v>
      </c>
      <c r="C9" s="17"/>
      <c r="D9" s="17" t="s">
        <v>36</v>
      </c>
      <c r="E9" s="10"/>
      <c r="F9" s="11"/>
      <c r="G9" s="11"/>
      <c r="H9" s="11"/>
      <c r="I9" s="11"/>
    </row>
    <row r="10" spans="1:9" ht="26.4" x14ac:dyDescent="0.3">
      <c r="A10" s="14"/>
      <c r="B10" s="14"/>
      <c r="C10" s="15">
        <v>81</v>
      </c>
      <c r="D10" s="18" t="s">
        <v>37</v>
      </c>
      <c r="E10" s="10"/>
      <c r="F10" s="11"/>
      <c r="G10" s="11"/>
      <c r="H10" s="11"/>
      <c r="I10" s="11"/>
    </row>
    <row r="11" spans="1:9" ht="26.4" x14ac:dyDescent="0.3">
      <c r="A11" s="16">
        <v>5</v>
      </c>
      <c r="B11" s="16"/>
      <c r="C11" s="16"/>
      <c r="D11" s="25" t="s">
        <v>30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ht="26.4" x14ac:dyDescent="0.3">
      <c r="A12" s="17"/>
      <c r="B12" s="17">
        <v>54</v>
      </c>
      <c r="C12" s="17"/>
      <c r="D12" s="26" t="s">
        <v>38</v>
      </c>
      <c r="E12" s="10"/>
      <c r="F12" s="11"/>
      <c r="G12" s="11"/>
      <c r="H12" s="11"/>
      <c r="I12" s="12"/>
    </row>
    <row r="13" spans="1:9" x14ac:dyDescent="0.3">
      <c r="A13" s="17"/>
      <c r="B13" s="17"/>
      <c r="C13" s="15">
        <v>11</v>
      </c>
      <c r="D13" s="15" t="s">
        <v>18</v>
      </c>
      <c r="E13" s="10"/>
      <c r="F13" s="11"/>
      <c r="G13" s="11"/>
      <c r="H13" s="11"/>
      <c r="I13" s="12"/>
    </row>
    <row r="14" spans="1:9" x14ac:dyDescent="0.3">
      <c r="A14" s="17"/>
      <c r="B14" s="17"/>
      <c r="C14" s="15">
        <v>31</v>
      </c>
      <c r="D14" s="15" t="s">
        <v>39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I59"/>
  <sheetViews>
    <sheetView workbookViewId="0">
      <selection activeCell="K16" sqref="K16"/>
    </sheetView>
  </sheetViews>
  <sheetFormatPr defaultRowHeight="14.4" x14ac:dyDescent="0.3"/>
  <cols>
    <col min="1" max="1" width="9.33203125" customWidth="1"/>
    <col min="2" max="2" width="8.44140625" bestFit="1" customWidth="1"/>
    <col min="3" max="3" width="2.88671875" customWidth="1"/>
    <col min="4" max="4" width="27" customWidth="1"/>
    <col min="5" max="9" width="14.6640625" customWidth="1"/>
  </cols>
  <sheetData>
    <row r="1" spans="1:9" ht="42" customHeight="1" x14ac:dyDescent="0.3">
      <c r="A1" s="222"/>
      <c r="B1" s="222"/>
      <c r="C1" s="222"/>
      <c r="D1" s="222"/>
      <c r="E1" s="222"/>
      <c r="F1" s="222"/>
      <c r="G1" s="222"/>
      <c r="H1" s="222"/>
      <c r="I1" s="222"/>
    </row>
    <row r="2" spans="1:9" ht="7.5" customHeight="1" x14ac:dyDescent="0.3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3">
      <c r="A3" s="222" t="s">
        <v>31</v>
      </c>
      <c r="B3" s="223"/>
      <c r="C3" s="223"/>
      <c r="D3" s="223"/>
      <c r="E3" s="223"/>
      <c r="F3" s="223"/>
      <c r="G3" s="223"/>
      <c r="H3" s="223"/>
      <c r="I3" s="223"/>
    </row>
    <row r="4" spans="1:9" ht="3" customHeight="1" x14ac:dyDescent="0.3">
      <c r="A4" s="5"/>
      <c r="B4" s="5"/>
      <c r="C4" s="5"/>
      <c r="D4" s="5"/>
      <c r="E4" s="5"/>
      <c r="F4" s="5"/>
      <c r="G4" s="5"/>
      <c r="H4" s="6"/>
      <c r="I4" s="6"/>
    </row>
    <row r="5" spans="1:9" ht="30" customHeight="1" x14ac:dyDescent="0.3">
      <c r="A5" s="303" t="s">
        <v>33</v>
      </c>
      <c r="B5" s="304"/>
      <c r="C5" s="305"/>
      <c r="D5" s="84" t="s">
        <v>34</v>
      </c>
      <c r="E5" s="82" t="s">
        <v>126</v>
      </c>
      <c r="F5" s="82" t="s">
        <v>127</v>
      </c>
      <c r="G5" s="82" t="s">
        <v>128</v>
      </c>
      <c r="H5" s="86" t="s">
        <v>72</v>
      </c>
      <c r="I5" s="87" t="s">
        <v>133</v>
      </c>
    </row>
    <row r="6" spans="1:9" ht="18.600000000000001" customHeight="1" x14ac:dyDescent="0.3">
      <c r="A6" s="314">
        <v>1</v>
      </c>
      <c r="B6" s="284"/>
      <c r="C6" s="284"/>
      <c r="D6" s="285"/>
      <c r="E6" s="88">
        <v>2</v>
      </c>
      <c r="F6" s="89">
        <v>3</v>
      </c>
      <c r="G6" s="89">
        <v>4</v>
      </c>
      <c r="H6" s="90">
        <v>5</v>
      </c>
      <c r="I6" s="89">
        <v>6</v>
      </c>
    </row>
    <row r="7" spans="1:9" ht="18.600000000000001" customHeight="1" x14ac:dyDescent="0.3">
      <c r="A7" s="303" t="s">
        <v>109</v>
      </c>
      <c r="B7" s="312"/>
      <c r="C7" s="313"/>
      <c r="D7" s="83" t="s">
        <v>110</v>
      </c>
      <c r="E7" s="146">
        <f t="shared" ref="E7:I9" si="0">E8</f>
        <v>2844935.58</v>
      </c>
      <c r="F7" s="168">
        <f t="shared" si="0"/>
        <v>3616350</v>
      </c>
      <c r="G7" s="171">
        <f t="shared" si="0"/>
        <v>4287600</v>
      </c>
      <c r="H7" s="168">
        <f t="shared" si="0"/>
        <v>4502000</v>
      </c>
      <c r="I7" s="168">
        <f t="shared" si="0"/>
        <v>4727400</v>
      </c>
    </row>
    <row r="8" spans="1:9" ht="18.600000000000001" customHeight="1" x14ac:dyDescent="0.3">
      <c r="A8" s="303" t="s">
        <v>111</v>
      </c>
      <c r="B8" s="312"/>
      <c r="C8" s="313"/>
      <c r="D8" s="84" t="s">
        <v>112</v>
      </c>
      <c r="E8" s="146">
        <f t="shared" si="0"/>
        <v>2844935.58</v>
      </c>
      <c r="F8" s="168">
        <f t="shared" si="0"/>
        <v>3616350</v>
      </c>
      <c r="G8" s="171">
        <f t="shared" si="0"/>
        <v>4287600</v>
      </c>
      <c r="H8" s="168">
        <f t="shared" si="0"/>
        <v>4502000</v>
      </c>
      <c r="I8" s="168">
        <f t="shared" si="0"/>
        <v>4727400</v>
      </c>
    </row>
    <row r="9" spans="1:9" ht="18.600000000000001" customHeight="1" x14ac:dyDescent="0.3">
      <c r="A9" s="309" t="s">
        <v>113</v>
      </c>
      <c r="B9" s="310"/>
      <c r="C9" s="311"/>
      <c r="D9" s="84" t="s">
        <v>108</v>
      </c>
      <c r="E9" s="146">
        <f t="shared" si="0"/>
        <v>2844935.58</v>
      </c>
      <c r="F9" s="168">
        <f t="shared" si="0"/>
        <v>3616350</v>
      </c>
      <c r="G9" s="171">
        <f t="shared" si="0"/>
        <v>4287600</v>
      </c>
      <c r="H9" s="168">
        <f t="shared" si="0"/>
        <v>4502000</v>
      </c>
      <c r="I9" s="168">
        <f t="shared" si="0"/>
        <v>4727400</v>
      </c>
    </row>
    <row r="10" spans="1:9" ht="16.5" customHeight="1" x14ac:dyDescent="0.3">
      <c r="A10" s="315" t="s">
        <v>95</v>
      </c>
      <c r="B10" s="316"/>
      <c r="C10" s="317"/>
      <c r="D10" s="85" t="s">
        <v>54</v>
      </c>
      <c r="E10" s="147">
        <f>E11+E35+E39+E43+E47+E51+E55</f>
        <v>2844935.58</v>
      </c>
      <c r="F10" s="169">
        <f>F11+F35+F39+F43+F47+F51+F55</f>
        <v>3616350</v>
      </c>
      <c r="G10" s="147">
        <f>G11+G35+G39+G43+G47+G51+G55</f>
        <v>4287600</v>
      </c>
      <c r="H10" s="169">
        <f>H11+H35+H39+H43+H47+H51+H55</f>
        <v>4502000</v>
      </c>
      <c r="I10" s="169">
        <f>I11+I35+I39+I43+I47+I51+I55</f>
        <v>4727400</v>
      </c>
    </row>
    <row r="11" spans="1:9" ht="16.5" customHeight="1" x14ac:dyDescent="0.3">
      <c r="A11" s="277" t="s">
        <v>96</v>
      </c>
      <c r="B11" s="298"/>
      <c r="C11" s="299"/>
      <c r="D11" s="91" t="s">
        <v>144</v>
      </c>
      <c r="E11" s="148">
        <f>E12+E16+E20+E26+E29+E32</f>
        <v>2660806.38</v>
      </c>
      <c r="F11" s="165">
        <f>F12+F16+F20+F26+F29+F32</f>
        <v>3409350</v>
      </c>
      <c r="G11" s="148">
        <f>G12+G16+G20+G26+G29+G32</f>
        <v>4067300</v>
      </c>
      <c r="H11" s="165">
        <f>H12+H16+H20+H26+H29+H32</f>
        <v>4291700</v>
      </c>
      <c r="I11" s="165">
        <f>I12+I16+I20+I26+I29+I32</f>
        <v>4506400</v>
      </c>
    </row>
    <row r="12" spans="1:9" x14ac:dyDescent="0.3">
      <c r="A12" s="306" t="s">
        <v>102</v>
      </c>
      <c r="B12" s="307"/>
      <c r="C12" s="308"/>
      <c r="D12" s="92" t="s">
        <v>55</v>
      </c>
      <c r="E12" s="149">
        <f>E13</f>
        <v>2196034.2399999998</v>
      </c>
      <c r="F12" s="163">
        <f>F13</f>
        <v>2842750</v>
      </c>
      <c r="G12" s="149">
        <f>G13</f>
        <v>3115900</v>
      </c>
      <c r="H12" s="163">
        <f>H13</f>
        <v>3292700</v>
      </c>
      <c r="I12" s="173">
        <f>I13</f>
        <v>3457400</v>
      </c>
    </row>
    <row r="13" spans="1:9" x14ac:dyDescent="0.3">
      <c r="A13" s="295">
        <v>3</v>
      </c>
      <c r="B13" s="296"/>
      <c r="C13" s="297"/>
      <c r="D13" s="92" t="s">
        <v>22</v>
      </c>
      <c r="E13" s="149">
        <f>E14+E15</f>
        <v>2196034.2399999998</v>
      </c>
      <c r="F13" s="163">
        <f>F14+F15</f>
        <v>2842750</v>
      </c>
      <c r="G13" s="149">
        <f>G14+G15</f>
        <v>3115900</v>
      </c>
      <c r="H13" s="163">
        <f>H14+H15</f>
        <v>3292700</v>
      </c>
      <c r="I13" s="173">
        <f>I14+I15</f>
        <v>3457400</v>
      </c>
    </row>
    <row r="14" spans="1:9" x14ac:dyDescent="0.3">
      <c r="A14" s="300">
        <v>31</v>
      </c>
      <c r="B14" s="301"/>
      <c r="C14" s="302"/>
      <c r="D14" s="98" t="s">
        <v>23</v>
      </c>
      <c r="E14" s="152">
        <v>2131954.23</v>
      </c>
      <c r="F14" s="161">
        <v>2658250</v>
      </c>
      <c r="G14" s="151">
        <v>3025900</v>
      </c>
      <c r="H14" s="162">
        <v>3177200</v>
      </c>
      <c r="I14" s="174">
        <v>3336100</v>
      </c>
    </row>
    <row r="15" spans="1:9" x14ac:dyDescent="0.3">
      <c r="A15" s="95">
        <v>32</v>
      </c>
      <c r="B15" s="96"/>
      <c r="C15" s="97"/>
      <c r="D15" s="98" t="s">
        <v>57</v>
      </c>
      <c r="E15" s="152">
        <v>64080.01</v>
      </c>
      <c r="F15" s="162">
        <v>184500</v>
      </c>
      <c r="G15" s="151">
        <v>90000</v>
      </c>
      <c r="H15" s="162">
        <v>115500</v>
      </c>
      <c r="I15" s="174">
        <v>121300</v>
      </c>
    </row>
    <row r="16" spans="1:9" x14ac:dyDescent="0.3">
      <c r="A16" s="280" t="s">
        <v>103</v>
      </c>
      <c r="B16" s="281"/>
      <c r="C16" s="282"/>
      <c r="D16" s="92" t="s">
        <v>66</v>
      </c>
      <c r="E16" s="150">
        <f>E17</f>
        <v>140000</v>
      </c>
      <c r="F16" s="163">
        <f>F17</f>
        <v>100000</v>
      </c>
      <c r="G16" s="149">
        <f>G17</f>
        <v>160000</v>
      </c>
      <c r="H16" s="163">
        <f>H17</f>
        <v>168000</v>
      </c>
      <c r="I16" s="173">
        <f>I17</f>
        <v>176400</v>
      </c>
    </row>
    <row r="17" spans="1:9" x14ac:dyDescent="0.3">
      <c r="A17" s="99">
        <v>3</v>
      </c>
      <c r="B17" s="100"/>
      <c r="C17" s="101"/>
      <c r="D17" s="92" t="s">
        <v>22</v>
      </c>
      <c r="E17" s="150">
        <f>E18+E19</f>
        <v>140000</v>
      </c>
      <c r="F17" s="163">
        <f>F18+F19</f>
        <v>100000</v>
      </c>
      <c r="G17" s="149">
        <f>G18+G19</f>
        <v>160000</v>
      </c>
      <c r="H17" s="163">
        <f>H18+H19</f>
        <v>168000</v>
      </c>
      <c r="I17" s="173">
        <f>I18+I19</f>
        <v>176400</v>
      </c>
    </row>
    <row r="18" spans="1:9" x14ac:dyDescent="0.3">
      <c r="A18" s="95">
        <v>31</v>
      </c>
      <c r="B18" s="96"/>
      <c r="C18" s="97"/>
      <c r="D18" s="98" t="s">
        <v>23</v>
      </c>
      <c r="E18" s="152">
        <v>140000</v>
      </c>
      <c r="F18" s="162">
        <v>100000</v>
      </c>
      <c r="G18" s="151">
        <v>160000</v>
      </c>
      <c r="H18" s="162">
        <v>168000</v>
      </c>
      <c r="I18" s="174">
        <v>176400</v>
      </c>
    </row>
    <row r="19" spans="1:9" x14ac:dyDescent="0.3">
      <c r="A19" s="95">
        <v>32</v>
      </c>
      <c r="B19" s="96"/>
      <c r="C19" s="97"/>
      <c r="D19" s="98" t="s">
        <v>35</v>
      </c>
      <c r="E19" s="145">
        <v>0</v>
      </c>
      <c r="F19" s="162">
        <v>0</v>
      </c>
      <c r="G19" s="151">
        <v>0</v>
      </c>
      <c r="H19" s="162">
        <v>0</v>
      </c>
      <c r="I19" s="174">
        <v>0</v>
      </c>
    </row>
    <row r="20" spans="1:9" x14ac:dyDescent="0.3">
      <c r="A20" s="283" t="s">
        <v>119</v>
      </c>
      <c r="B20" s="284"/>
      <c r="C20" s="285"/>
      <c r="D20" s="92" t="s">
        <v>88</v>
      </c>
      <c r="E20" s="149">
        <f>E21</f>
        <v>319563.42</v>
      </c>
      <c r="F20" s="163">
        <f>F21</f>
        <v>461000</v>
      </c>
      <c r="G20" s="149">
        <f>G21</f>
        <v>789300</v>
      </c>
      <c r="H20" s="163">
        <f>H21</f>
        <v>828800</v>
      </c>
      <c r="I20" s="173">
        <f>I21</f>
        <v>870300</v>
      </c>
    </row>
    <row r="21" spans="1:9" x14ac:dyDescent="0.3">
      <c r="A21" s="99">
        <v>3</v>
      </c>
      <c r="B21" s="100"/>
      <c r="C21" s="101"/>
      <c r="D21" s="92" t="s">
        <v>22</v>
      </c>
      <c r="E21" s="149">
        <f>E22+E23+E24+E25</f>
        <v>319563.42</v>
      </c>
      <c r="F21" s="163">
        <f>F22+F23+F24+F25</f>
        <v>461000</v>
      </c>
      <c r="G21" s="149">
        <f>G22+G23+G24+G25</f>
        <v>789300</v>
      </c>
      <c r="H21" s="163">
        <f>H22+H23+H24+H25</f>
        <v>828800</v>
      </c>
      <c r="I21" s="173">
        <f>I22+I23+I24+I25</f>
        <v>870300</v>
      </c>
    </row>
    <row r="22" spans="1:9" x14ac:dyDescent="0.3">
      <c r="A22" s="95">
        <v>31</v>
      </c>
      <c r="B22" s="96"/>
      <c r="C22" s="97"/>
      <c r="D22" s="98" t="s">
        <v>64</v>
      </c>
      <c r="E22" s="151">
        <v>0</v>
      </c>
      <c r="F22" s="164">
        <v>0</v>
      </c>
      <c r="G22" s="151">
        <v>314100</v>
      </c>
      <c r="H22" s="162">
        <v>329800</v>
      </c>
      <c r="I22" s="174">
        <v>346300</v>
      </c>
    </row>
    <row r="23" spans="1:9" x14ac:dyDescent="0.3">
      <c r="A23" s="300">
        <v>32</v>
      </c>
      <c r="B23" s="301"/>
      <c r="C23" s="302"/>
      <c r="D23" s="98" t="s">
        <v>35</v>
      </c>
      <c r="E23" s="152">
        <v>318872.74</v>
      </c>
      <c r="F23" s="162">
        <v>459810</v>
      </c>
      <c r="G23" s="151">
        <v>474100</v>
      </c>
      <c r="H23" s="162">
        <v>497800</v>
      </c>
      <c r="I23" s="174">
        <v>522700</v>
      </c>
    </row>
    <row r="24" spans="1:9" x14ac:dyDescent="0.3">
      <c r="A24" s="95">
        <v>34</v>
      </c>
      <c r="B24" s="96"/>
      <c r="C24" s="97"/>
      <c r="D24" s="98" t="s">
        <v>56</v>
      </c>
      <c r="E24" s="152">
        <v>24.01</v>
      </c>
      <c r="F24" s="162">
        <v>50</v>
      </c>
      <c r="G24" s="151">
        <v>100</v>
      </c>
      <c r="H24" s="162">
        <v>100</v>
      </c>
      <c r="I24" s="174">
        <v>100</v>
      </c>
    </row>
    <row r="25" spans="1:9" x14ac:dyDescent="0.3">
      <c r="A25" s="95">
        <v>38</v>
      </c>
      <c r="B25" s="96"/>
      <c r="C25" s="97"/>
      <c r="D25" s="98" t="s">
        <v>94</v>
      </c>
      <c r="E25" s="152">
        <v>666.67</v>
      </c>
      <c r="F25" s="162">
        <v>1140</v>
      </c>
      <c r="G25" s="151">
        <v>1000</v>
      </c>
      <c r="H25" s="162">
        <v>1100</v>
      </c>
      <c r="I25" s="174">
        <v>1200</v>
      </c>
    </row>
    <row r="26" spans="1:9" x14ac:dyDescent="0.3">
      <c r="A26" s="286" t="s">
        <v>120</v>
      </c>
      <c r="B26" s="287"/>
      <c r="C26" s="288"/>
      <c r="D26" s="92" t="s">
        <v>89</v>
      </c>
      <c r="E26" s="150">
        <f t="shared" ref="E26:I27" si="1">E27</f>
        <v>511.08</v>
      </c>
      <c r="F26" s="163">
        <f>F27</f>
        <v>5000</v>
      </c>
      <c r="G26" s="149">
        <f t="shared" si="1"/>
        <v>1500</v>
      </c>
      <c r="H26" s="163">
        <f t="shared" si="1"/>
        <v>1600</v>
      </c>
      <c r="I26" s="173">
        <f t="shared" si="1"/>
        <v>1700</v>
      </c>
    </row>
    <row r="27" spans="1:9" x14ac:dyDescent="0.3">
      <c r="A27" s="99">
        <v>3</v>
      </c>
      <c r="B27" s="100"/>
      <c r="C27" s="97"/>
      <c r="D27" s="92" t="s">
        <v>22</v>
      </c>
      <c r="E27" s="150">
        <f t="shared" si="1"/>
        <v>511.08</v>
      </c>
      <c r="F27" s="163">
        <f t="shared" si="1"/>
        <v>5000</v>
      </c>
      <c r="G27" s="149">
        <f t="shared" si="1"/>
        <v>1500</v>
      </c>
      <c r="H27" s="163">
        <f t="shared" si="1"/>
        <v>1600</v>
      </c>
      <c r="I27" s="173">
        <f t="shared" si="1"/>
        <v>1700</v>
      </c>
    </row>
    <row r="28" spans="1:9" x14ac:dyDescent="0.3">
      <c r="A28" s="95">
        <v>32</v>
      </c>
      <c r="B28" s="102"/>
      <c r="C28" s="97"/>
      <c r="D28" s="98" t="s">
        <v>35</v>
      </c>
      <c r="E28" s="152">
        <v>511.08</v>
      </c>
      <c r="F28" s="162">
        <v>5000</v>
      </c>
      <c r="G28" s="151">
        <v>1500</v>
      </c>
      <c r="H28" s="162">
        <v>1600</v>
      </c>
      <c r="I28" s="174">
        <v>1700</v>
      </c>
    </row>
    <row r="29" spans="1:9" x14ac:dyDescent="0.3">
      <c r="A29" s="289" t="s">
        <v>121</v>
      </c>
      <c r="B29" s="290"/>
      <c r="C29" s="291"/>
      <c r="D29" s="92" t="s">
        <v>90</v>
      </c>
      <c r="E29" s="150">
        <f t="shared" ref="E29:I30" si="2">E30</f>
        <v>2184</v>
      </c>
      <c r="F29" s="163">
        <f>F30</f>
        <v>600</v>
      </c>
      <c r="G29" s="149">
        <f t="shared" si="2"/>
        <v>600</v>
      </c>
      <c r="H29" s="163">
        <f t="shared" si="2"/>
        <v>600</v>
      </c>
      <c r="I29" s="173">
        <f t="shared" si="2"/>
        <v>600</v>
      </c>
    </row>
    <row r="30" spans="1:9" x14ac:dyDescent="0.3">
      <c r="A30" s="99">
        <v>3</v>
      </c>
      <c r="B30" s="100"/>
      <c r="C30" s="101"/>
      <c r="D30" s="92" t="s">
        <v>22</v>
      </c>
      <c r="E30" s="150">
        <f t="shared" si="2"/>
        <v>2184</v>
      </c>
      <c r="F30" s="163">
        <f t="shared" si="2"/>
        <v>600</v>
      </c>
      <c r="G30" s="149">
        <f t="shared" si="2"/>
        <v>600</v>
      </c>
      <c r="H30" s="163">
        <f t="shared" si="2"/>
        <v>600</v>
      </c>
      <c r="I30" s="173">
        <f t="shared" si="2"/>
        <v>600</v>
      </c>
    </row>
    <row r="31" spans="1:9" x14ac:dyDescent="0.3">
      <c r="A31" s="95">
        <v>32</v>
      </c>
      <c r="B31" s="102"/>
      <c r="C31" s="97"/>
      <c r="D31" s="98" t="s">
        <v>35</v>
      </c>
      <c r="E31" s="152">
        <v>2184</v>
      </c>
      <c r="F31" s="162">
        <v>600</v>
      </c>
      <c r="G31" s="151">
        <v>600</v>
      </c>
      <c r="H31" s="162">
        <v>600</v>
      </c>
      <c r="I31" s="174">
        <v>600</v>
      </c>
    </row>
    <row r="32" spans="1:9" x14ac:dyDescent="0.3">
      <c r="A32" s="289" t="s">
        <v>122</v>
      </c>
      <c r="B32" s="290"/>
      <c r="C32" s="291"/>
      <c r="D32" s="92" t="s">
        <v>91</v>
      </c>
      <c r="E32" s="150">
        <f t="shared" ref="E32:I33" si="3">E33</f>
        <v>2513.64</v>
      </c>
      <c r="F32" s="163">
        <f t="shared" si="3"/>
        <v>0</v>
      </c>
      <c r="G32" s="149">
        <f t="shared" si="3"/>
        <v>0</v>
      </c>
      <c r="H32" s="163">
        <f t="shared" si="3"/>
        <v>0</v>
      </c>
      <c r="I32" s="173">
        <f t="shared" si="3"/>
        <v>0</v>
      </c>
    </row>
    <row r="33" spans="1:9" x14ac:dyDescent="0.3">
      <c r="A33" s="99">
        <v>3</v>
      </c>
      <c r="B33" s="100"/>
      <c r="C33" s="101"/>
      <c r="D33" s="92" t="s">
        <v>22</v>
      </c>
      <c r="E33" s="150">
        <f t="shared" si="3"/>
        <v>2513.64</v>
      </c>
      <c r="F33" s="163">
        <f t="shared" si="3"/>
        <v>0</v>
      </c>
      <c r="G33" s="149">
        <f t="shared" si="3"/>
        <v>0</v>
      </c>
      <c r="H33" s="163">
        <f t="shared" si="3"/>
        <v>0</v>
      </c>
      <c r="I33" s="173">
        <f t="shared" si="3"/>
        <v>0</v>
      </c>
    </row>
    <row r="34" spans="1:9" x14ac:dyDescent="0.3">
      <c r="A34" s="95">
        <v>32</v>
      </c>
      <c r="B34" s="96"/>
      <c r="C34" s="97"/>
      <c r="D34" s="98" t="s">
        <v>35</v>
      </c>
      <c r="E34" s="152">
        <v>2513.64</v>
      </c>
      <c r="F34" s="162">
        <v>0</v>
      </c>
      <c r="G34" s="151">
        <v>0</v>
      </c>
      <c r="H34" s="162">
        <v>0</v>
      </c>
      <c r="I34" s="174"/>
    </row>
    <row r="35" spans="1:9" x14ac:dyDescent="0.3">
      <c r="A35" s="277" t="s">
        <v>97</v>
      </c>
      <c r="B35" s="298"/>
      <c r="C35" s="299"/>
      <c r="D35" s="91" t="s">
        <v>117</v>
      </c>
      <c r="E35" s="148">
        <f t="shared" ref="E35:I37" si="4">E36</f>
        <v>113274.07</v>
      </c>
      <c r="F35" s="165">
        <f t="shared" si="4"/>
        <v>149000</v>
      </c>
      <c r="G35" s="148">
        <f t="shared" si="4"/>
        <v>152000</v>
      </c>
      <c r="H35" s="165">
        <f t="shared" si="4"/>
        <v>159600</v>
      </c>
      <c r="I35" s="165">
        <f t="shared" si="4"/>
        <v>167600</v>
      </c>
    </row>
    <row r="36" spans="1:9" x14ac:dyDescent="0.3">
      <c r="A36" s="283" t="s">
        <v>119</v>
      </c>
      <c r="B36" s="284"/>
      <c r="C36" s="285"/>
      <c r="D36" s="92" t="s">
        <v>88</v>
      </c>
      <c r="E36" s="149">
        <f t="shared" si="4"/>
        <v>113274.07</v>
      </c>
      <c r="F36" s="163">
        <f t="shared" si="4"/>
        <v>149000</v>
      </c>
      <c r="G36" s="149">
        <f t="shared" si="4"/>
        <v>152000</v>
      </c>
      <c r="H36" s="163">
        <f t="shared" si="4"/>
        <v>159600</v>
      </c>
      <c r="I36" s="163">
        <f t="shared" si="4"/>
        <v>167600</v>
      </c>
    </row>
    <row r="37" spans="1:9" x14ac:dyDescent="0.3">
      <c r="A37" s="93">
        <v>3</v>
      </c>
      <c r="B37" s="94"/>
      <c r="C37" s="92"/>
      <c r="D37" s="92" t="s">
        <v>22</v>
      </c>
      <c r="E37" s="149">
        <f t="shared" si="4"/>
        <v>113274.07</v>
      </c>
      <c r="F37" s="163">
        <f t="shared" si="4"/>
        <v>149000</v>
      </c>
      <c r="G37" s="149">
        <f t="shared" si="4"/>
        <v>152000</v>
      </c>
      <c r="H37" s="163">
        <f t="shared" si="4"/>
        <v>159600</v>
      </c>
      <c r="I37" s="163">
        <f t="shared" si="4"/>
        <v>167600</v>
      </c>
    </row>
    <row r="38" spans="1:9" x14ac:dyDescent="0.3">
      <c r="A38" s="103">
        <v>32</v>
      </c>
      <c r="B38" s="104"/>
      <c r="C38" s="98"/>
      <c r="D38" s="98" t="s">
        <v>57</v>
      </c>
      <c r="E38" s="152">
        <v>113274.07</v>
      </c>
      <c r="F38" s="162">
        <v>149000</v>
      </c>
      <c r="G38" s="151">
        <v>152000</v>
      </c>
      <c r="H38" s="162">
        <v>159600</v>
      </c>
      <c r="I38" s="162">
        <v>167600</v>
      </c>
    </row>
    <row r="39" spans="1:9" ht="14.25" customHeight="1" x14ac:dyDescent="0.3">
      <c r="A39" s="106" t="s">
        <v>58</v>
      </c>
      <c r="B39" s="107" t="s">
        <v>98</v>
      </c>
      <c r="C39" s="108"/>
      <c r="D39" s="108" t="s">
        <v>59</v>
      </c>
      <c r="E39" s="153">
        <f t="shared" ref="E39:I41" si="5">E40</f>
        <v>4147.2</v>
      </c>
      <c r="F39" s="166">
        <f t="shared" si="5"/>
        <v>3700</v>
      </c>
      <c r="G39" s="153">
        <f t="shared" si="5"/>
        <v>3700</v>
      </c>
      <c r="H39" s="166">
        <f t="shared" si="5"/>
        <v>3900</v>
      </c>
      <c r="I39" s="166">
        <f t="shared" si="5"/>
        <v>4100</v>
      </c>
    </row>
    <row r="40" spans="1:9" x14ac:dyDescent="0.3">
      <c r="A40" s="289" t="s">
        <v>123</v>
      </c>
      <c r="B40" s="290"/>
      <c r="C40" s="291"/>
      <c r="D40" s="92" t="s">
        <v>86</v>
      </c>
      <c r="E40" s="149">
        <f t="shared" si="5"/>
        <v>4147.2</v>
      </c>
      <c r="F40" s="163">
        <f t="shared" si="5"/>
        <v>3700</v>
      </c>
      <c r="G40" s="149">
        <f t="shared" si="5"/>
        <v>3700</v>
      </c>
      <c r="H40" s="163">
        <f t="shared" si="5"/>
        <v>3900</v>
      </c>
      <c r="I40" s="163">
        <f t="shared" si="5"/>
        <v>4100</v>
      </c>
    </row>
    <row r="41" spans="1:9" x14ac:dyDescent="0.3">
      <c r="A41" s="93">
        <v>3</v>
      </c>
      <c r="B41" s="94"/>
      <c r="C41" s="92"/>
      <c r="D41" s="92" t="s">
        <v>22</v>
      </c>
      <c r="E41" s="149">
        <f t="shared" si="5"/>
        <v>4147.2</v>
      </c>
      <c r="F41" s="163">
        <f t="shared" si="5"/>
        <v>3700</v>
      </c>
      <c r="G41" s="149">
        <f t="shared" si="5"/>
        <v>3700</v>
      </c>
      <c r="H41" s="163">
        <f t="shared" si="5"/>
        <v>3900</v>
      </c>
      <c r="I41" s="163">
        <f t="shared" si="5"/>
        <v>4100</v>
      </c>
    </row>
    <row r="42" spans="1:9" x14ac:dyDescent="0.3">
      <c r="A42" s="103">
        <v>32</v>
      </c>
      <c r="B42" s="104"/>
      <c r="C42" s="98"/>
      <c r="D42" s="98" t="s">
        <v>57</v>
      </c>
      <c r="E42" s="152">
        <v>4147.2</v>
      </c>
      <c r="F42" s="162">
        <v>3700</v>
      </c>
      <c r="G42" s="151">
        <v>3700</v>
      </c>
      <c r="H42" s="162">
        <v>3900</v>
      </c>
      <c r="I42" s="162">
        <v>4100</v>
      </c>
    </row>
    <row r="43" spans="1:9" ht="15.75" customHeight="1" x14ac:dyDescent="0.3">
      <c r="A43" s="119" t="s">
        <v>58</v>
      </c>
      <c r="B43" s="120" t="s">
        <v>99</v>
      </c>
      <c r="C43" s="121"/>
      <c r="D43" s="121" t="s">
        <v>60</v>
      </c>
      <c r="E43" s="148">
        <f t="shared" ref="E43:I45" si="6">E44</f>
        <v>2880</v>
      </c>
      <c r="F43" s="165">
        <f t="shared" si="6"/>
        <v>2900</v>
      </c>
      <c r="G43" s="148">
        <f t="shared" si="6"/>
        <v>2900</v>
      </c>
      <c r="H43" s="165">
        <f t="shared" si="6"/>
        <v>3000</v>
      </c>
      <c r="I43" s="165">
        <f t="shared" si="6"/>
        <v>3200</v>
      </c>
    </row>
    <row r="44" spans="1:9" x14ac:dyDescent="0.3">
      <c r="A44" s="289" t="s">
        <v>123</v>
      </c>
      <c r="B44" s="290"/>
      <c r="C44" s="105"/>
      <c r="D44" s="92" t="s">
        <v>87</v>
      </c>
      <c r="E44" s="149">
        <f t="shared" si="6"/>
        <v>2880</v>
      </c>
      <c r="F44" s="163">
        <f t="shared" si="6"/>
        <v>2900</v>
      </c>
      <c r="G44" s="149">
        <f t="shared" si="6"/>
        <v>2900</v>
      </c>
      <c r="H44" s="163">
        <f t="shared" si="6"/>
        <v>3000</v>
      </c>
      <c r="I44" s="163">
        <f t="shared" si="6"/>
        <v>3200</v>
      </c>
    </row>
    <row r="45" spans="1:9" x14ac:dyDescent="0.3">
      <c r="A45" s="93">
        <v>3</v>
      </c>
      <c r="B45" s="94"/>
      <c r="C45" s="92"/>
      <c r="D45" s="92" t="s">
        <v>63</v>
      </c>
      <c r="E45" s="149">
        <f t="shared" si="6"/>
        <v>2880</v>
      </c>
      <c r="F45" s="163">
        <f t="shared" si="6"/>
        <v>2900</v>
      </c>
      <c r="G45" s="149">
        <f t="shared" si="6"/>
        <v>2900</v>
      </c>
      <c r="H45" s="163">
        <f t="shared" si="6"/>
        <v>3000</v>
      </c>
      <c r="I45" s="163">
        <f t="shared" si="6"/>
        <v>3200</v>
      </c>
    </row>
    <row r="46" spans="1:9" x14ac:dyDescent="0.3">
      <c r="A46" s="103">
        <v>32</v>
      </c>
      <c r="B46" s="104"/>
      <c r="C46" s="98"/>
      <c r="D46" s="98" t="s">
        <v>57</v>
      </c>
      <c r="E46" s="152">
        <v>2880</v>
      </c>
      <c r="F46" s="162">
        <v>2900</v>
      </c>
      <c r="G46" s="151">
        <v>2900</v>
      </c>
      <c r="H46" s="162">
        <v>3000</v>
      </c>
      <c r="I46" s="162">
        <v>3200</v>
      </c>
    </row>
    <row r="47" spans="1:9" ht="15.75" customHeight="1" x14ac:dyDescent="0.3">
      <c r="A47" s="106" t="s">
        <v>58</v>
      </c>
      <c r="B47" s="107" t="s">
        <v>100</v>
      </c>
      <c r="C47" s="108"/>
      <c r="D47" s="108" t="s">
        <v>61</v>
      </c>
      <c r="E47" s="153">
        <f t="shared" ref="E47:I49" si="7">E48</f>
        <v>10605</v>
      </c>
      <c r="F47" s="166">
        <f t="shared" si="7"/>
        <v>10700</v>
      </c>
      <c r="G47" s="153">
        <f t="shared" si="7"/>
        <v>10700</v>
      </c>
      <c r="H47" s="166">
        <f t="shared" si="7"/>
        <v>11200</v>
      </c>
      <c r="I47" s="166">
        <f t="shared" si="7"/>
        <v>11800</v>
      </c>
    </row>
    <row r="48" spans="1:9" x14ac:dyDescent="0.3">
      <c r="A48" s="283" t="s">
        <v>124</v>
      </c>
      <c r="B48" s="290"/>
      <c r="C48" s="291"/>
      <c r="D48" s="92" t="s">
        <v>87</v>
      </c>
      <c r="E48" s="149">
        <f t="shared" si="7"/>
        <v>10605</v>
      </c>
      <c r="F48" s="163">
        <f t="shared" si="7"/>
        <v>10700</v>
      </c>
      <c r="G48" s="149">
        <f t="shared" si="7"/>
        <v>10700</v>
      </c>
      <c r="H48" s="163">
        <f t="shared" si="7"/>
        <v>11200</v>
      </c>
      <c r="I48" s="163">
        <f t="shared" si="7"/>
        <v>11800</v>
      </c>
    </row>
    <row r="49" spans="1:9" x14ac:dyDescent="0.3">
      <c r="A49" s="93">
        <v>3</v>
      </c>
      <c r="B49" s="104"/>
      <c r="C49" s="98"/>
      <c r="D49" s="92" t="s">
        <v>22</v>
      </c>
      <c r="E49" s="149">
        <f t="shared" si="7"/>
        <v>10605</v>
      </c>
      <c r="F49" s="163">
        <f t="shared" si="7"/>
        <v>10700</v>
      </c>
      <c r="G49" s="149">
        <f t="shared" si="7"/>
        <v>10700</v>
      </c>
      <c r="H49" s="163">
        <f t="shared" si="7"/>
        <v>11200</v>
      </c>
      <c r="I49" s="163">
        <f t="shared" si="7"/>
        <v>11800</v>
      </c>
    </row>
    <row r="50" spans="1:9" x14ac:dyDescent="0.3">
      <c r="A50" s="103">
        <v>32</v>
      </c>
      <c r="B50" s="109"/>
      <c r="C50" s="110"/>
      <c r="D50" s="98" t="s">
        <v>57</v>
      </c>
      <c r="E50" s="152">
        <v>10605</v>
      </c>
      <c r="F50" s="162">
        <v>10700</v>
      </c>
      <c r="G50" s="151">
        <v>10700</v>
      </c>
      <c r="H50" s="162">
        <v>11200</v>
      </c>
      <c r="I50" s="162">
        <v>11800</v>
      </c>
    </row>
    <row r="51" spans="1:9" x14ac:dyDescent="0.3">
      <c r="A51" s="277" t="s">
        <v>114</v>
      </c>
      <c r="B51" s="278"/>
      <c r="C51" s="279"/>
      <c r="D51" s="91" t="s">
        <v>62</v>
      </c>
      <c r="E51" s="148">
        <f t="shared" ref="E51:I53" si="8">E52</f>
        <v>1226.0999999999999</v>
      </c>
      <c r="F51" s="165">
        <f t="shared" si="8"/>
        <v>1000</v>
      </c>
      <c r="G51" s="148">
        <f t="shared" si="8"/>
        <v>1000</v>
      </c>
      <c r="H51" s="165">
        <f t="shared" si="8"/>
        <v>1100</v>
      </c>
      <c r="I51" s="165">
        <f t="shared" si="8"/>
        <v>1200</v>
      </c>
    </row>
    <row r="52" spans="1:9" x14ac:dyDescent="0.3">
      <c r="A52" s="283" t="s">
        <v>119</v>
      </c>
      <c r="B52" s="284"/>
      <c r="C52" s="285"/>
      <c r="D52" s="92" t="s">
        <v>88</v>
      </c>
      <c r="E52" s="149">
        <f t="shared" si="8"/>
        <v>1226.0999999999999</v>
      </c>
      <c r="F52" s="163">
        <f t="shared" si="8"/>
        <v>1000</v>
      </c>
      <c r="G52" s="149">
        <f t="shared" si="8"/>
        <v>1000</v>
      </c>
      <c r="H52" s="163">
        <f t="shared" si="8"/>
        <v>1100</v>
      </c>
      <c r="I52" s="163">
        <f t="shared" si="8"/>
        <v>1200</v>
      </c>
    </row>
    <row r="53" spans="1:9" x14ac:dyDescent="0.3">
      <c r="A53" s="93">
        <v>3</v>
      </c>
      <c r="B53" s="94"/>
      <c r="C53" s="92"/>
      <c r="D53" s="92" t="s">
        <v>22</v>
      </c>
      <c r="E53" s="149">
        <f t="shared" si="8"/>
        <v>1226.0999999999999</v>
      </c>
      <c r="F53" s="163">
        <f t="shared" si="8"/>
        <v>1000</v>
      </c>
      <c r="G53" s="149">
        <f t="shared" si="8"/>
        <v>1000</v>
      </c>
      <c r="H53" s="163">
        <f t="shared" si="8"/>
        <v>1100</v>
      </c>
      <c r="I53" s="163">
        <f t="shared" si="8"/>
        <v>1200</v>
      </c>
    </row>
    <row r="54" spans="1:9" x14ac:dyDescent="0.3">
      <c r="A54" s="111">
        <v>32</v>
      </c>
      <c r="B54" s="104"/>
      <c r="C54" s="98"/>
      <c r="D54" s="98" t="s">
        <v>57</v>
      </c>
      <c r="E54" s="152">
        <v>1226.0999999999999</v>
      </c>
      <c r="F54" s="162">
        <v>1000</v>
      </c>
      <c r="G54" s="151">
        <v>1000</v>
      </c>
      <c r="H54" s="162">
        <v>1100</v>
      </c>
      <c r="I54" s="162">
        <v>1200</v>
      </c>
    </row>
    <row r="55" spans="1:9" ht="14.25" customHeight="1" x14ac:dyDescent="0.3">
      <c r="A55" s="277" t="s">
        <v>101</v>
      </c>
      <c r="B55" s="298"/>
      <c r="C55" s="299"/>
      <c r="D55" s="91" t="s">
        <v>118</v>
      </c>
      <c r="E55" s="148">
        <f t="shared" ref="E55:I57" si="9">E56</f>
        <v>51996.83</v>
      </c>
      <c r="F55" s="165">
        <f t="shared" si="9"/>
        <v>39700</v>
      </c>
      <c r="G55" s="148">
        <f t="shared" si="9"/>
        <v>50000</v>
      </c>
      <c r="H55" s="165">
        <f t="shared" si="9"/>
        <v>31500</v>
      </c>
      <c r="I55" s="165">
        <f t="shared" si="9"/>
        <v>33100</v>
      </c>
    </row>
    <row r="56" spans="1:9" ht="15" customHeight="1" x14ac:dyDescent="0.3">
      <c r="A56" s="292" t="s">
        <v>102</v>
      </c>
      <c r="B56" s="293"/>
      <c r="C56" s="294"/>
      <c r="D56" s="92" t="s">
        <v>55</v>
      </c>
      <c r="E56" s="149">
        <f t="shared" si="9"/>
        <v>51996.83</v>
      </c>
      <c r="F56" s="163">
        <f t="shared" si="9"/>
        <v>39700</v>
      </c>
      <c r="G56" s="149">
        <f t="shared" si="9"/>
        <v>50000</v>
      </c>
      <c r="H56" s="163">
        <f t="shared" si="9"/>
        <v>31500</v>
      </c>
      <c r="I56" s="173">
        <f t="shared" si="9"/>
        <v>33100</v>
      </c>
    </row>
    <row r="57" spans="1:9" x14ac:dyDescent="0.3">
      <c r="A57" s="295">
        <v>4</v>
      </c>
      <c r="B57" s="296"/>
      <c r="C57" s="297"/>
      <c r="D57" s="92" t="s">
        <v>116</v>
      </c>
      <c r="E57" s="149">
        <f t="shared" si="9"/>
        <v>51996.83</v>
      </c>
      <c r="F57" s="163">
        <f t="shared" si="9"/>
        <v>39700</v>
      </c>
      <c r="G57" s="149">
        <f t="shared" si="9"/>
        <v>50000</v>
      </c>
      <c r="H57" s="163">
        <f t="shared" si="9"/>
        <v>31500</v>
      </c>
      <c r="I57" s="173">
        <f t="shared" si="9"/>
        <v>33100</v>
      </c>
    </row>
    <row r="58" spans="1:9" ht="17.25" customHeight="1" x14ac:dyDescent="0.3">
      <c r="A58" s="112">
        <v>42</v>
      </c>
      <c r="B58" s="113"/>
      <c r="C58" s="114"/>
      <c r="D58" s="114" t="s">
        <v>115</v>
      </c>
      <c r="E58" s="152">
        <v>51996.83</v>
      </c>
      <c r="F58" s="167">
        <v>39700</v>
      </c>
      <c r="G58" s="172">
        <v>50000</v>
      </c>
      <c r="H58" s="167">
        <v>31500</v>
      </c>
      <c r="I58" s="175">
        <v>33100</v>
      </c>
    </row>
    <row r="59" spans="1:9" x14ac:dyDescent="0.3">
      <c r="A59" s="274"/>
      <c r="B59" s="275"/>
      <c r="C59" s="276"/>
      <c r="D59" s="115"/>
      <c r="E59" s="145"/>
      <c r="F59" s="116"/>
      <c r="G59" s="116"/>
      <c r="H59" s="117"/>
      <c r="I59" s="118"/>
    </row>
  </sheetData>
  <mergeCells count="29">
    <mergeCell ref="A14:C14"/>
    <mergeCell ref="A23:C23"/>
    <mergeCell ref="A52:C52"/>
    <mergeCell ref="A1:I1"/>
    <mergeCell ref="A3:I3"/>
    <mergeCell ref="A5:C5"/>
    <mergeCell ref="A12:C12"/>
    <mergeCell ref="A13:C13"/>
    <mergeCell ref="A9:C9"/>
    <mergeCell ref="A7:C7"/>
    <mergeCell ref="A8:C8"/>
    <mergeCell ref="A6:D6"/>
    <mergeCell ref="A10:C10"/>
    <mergeCell ref="A11:C11"/>
    <mergeCell ref="A59:C59"/>
    <mergeCell ref="A51:C51"/>
    <mergeCell ref="A16:C16"/>
    <mergeCell ref="A20:C20"/>
    <mergeCell ref="A26:C26"/>
    <mergeCell ref="A29:C29"/>
    <mergeCell ref="A32:C32"/>
    <mergeCell ref="A36:C36"/>
    <mergeCell ref="A40:C40"/>
    <mergeCell ref="A44:B44"/>
    <mergeCell ref="A48:C48"/>
    <mergeCell ref="A56:C56"/>
    <mergeCell ref="A57:C57"/>
    <mergeCell ref="A35:C35"/>
    <mergeCell ref="A55:C55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 -ek.kl</vt:lpstr>
      <vt:lpstr> Račun prihoda i rashoda -izvor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Marica Knezić</dc:creator>
  <cp:lastModifiedBy>Željka Bertak</cp:lastModifiedBy>
  <cp:lastPrinted>2025-09-16T11:19:44Z</cp:lastPrinted>
  <dcterms:created xsi:type="dcterms:W3CDTF">2022-08-12T12:51:27Z</dcterms:created>
  <dcterms:modified xsi:type="dcterms:W3CDTF">2025-12-17T08:43:55Z</dcterms:modified>
</cp:coreProperties>
</file>