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2025 -izmjene plana 12. mj\"/>
    </mc:Choice>
  </mc:AlternateContent>
  <xr:revisionPtr revIDLastSave="0" documentId="13_ncr:1_{238243EB-058B-4D5D-9467-9178D9B63ED0}" xr6:coauthVersionLast="47" xr6:coauthVersionMax="47" xr10:uidLastSave="{00000000-0000-0000-0000-000000000000}"/>
  <bookViews>
    <workbookView xWindow="-108" yWindow="-108" windowWidth="23256" windowHeight="12456" firstSheet="2" activeTab="5" xr2:uid="{00000000-000D-0000-FFFF-FFFF00000000}"/>
  </bookViews>
  <sheets>
    <sheet name="SAŽETAK" sheetId="1" r:id="rId1"/>
    <sheet name=" Račun prihoda i rashoda -ek.kl" sheetId="11" r:id="rId2"/>
    <sheet name=" Račun prihoda i rashoda -izvor" sheetId="12" r:id="rId3"/>
    <sheet name="Rashodi prema funkcijskoj kl" sheetId="5" r:id="rId4"/>
    <sheet name="Račun financiranja" sheetId="6" r:id="rId5"/>
    <sheet name="POSEBNI DIO" sheetId="7" r:id="rId6"/>
    <sheet name="List2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2" l="1"/>
  <c r="F12" i="12"/>
  <c r="E12" i="12"/>
  <c r="F20" i="7"/>
  <c r="G20" i="7"/>
  <c r="F14" i="12" l="1"/>
  <c r="F11" i="12" s="1"/>
  <c r="G14" i="12"/>
  <c r="G11" i="12" s="1"/>
  <c r="H9" i="1"/>
  <c r="F9" i="1"/>
  <c r="G9" i="1"/>
  <c r="F27" i="11"/>
  <c r="G27" i="11"/>
  <c r="D12" i="5"/>
  <c r="D11" i="5" s="1"/>
  <c r="C12" i="5"/>
  <c r="C11" i="5" s="1"/>
  <c r="G13" i="7"/>
  <c r="G12" i="7" s="1"/>
  <c r="F13" i="7"/>
  <c r="F12" i="7" s="1"/>
  <c r="E13" i="7"/>
  <c r="E12" i="7" s="1"/>
  <c r="G17" i="7"/>
  <c r="G16" i="7"/>
  <c r="F17" i="7"/>
  <c r="F16" i="7" s="1"/>
  <c r="E17" i="7"/>
  <c r="E16" i="7" s="1"/>
  <c r="G19" i="7"/>
  <c r="F19" i="7"/>
  <c r="E20" i="7"/>
  <c r="E19" i="7" s="1"/>
  <c r="G26" i="7"/>
  <c r="G25" i="7" s="1"/>
  <c r="F26" i="7"/>
  <c r="F25" i="7" s="1"/>
  <c r="E26" i="7"/>
  <c r="E25" i="7" s="1"/>
  <c r="G29" i="7"/>
  <c r="G28" i="7" s="1"/>
  <c r="F29" i="7"/>
  <c r="F28" i="7" s="1"/>
  <c r="E29" i="7"/>
  <c r="E28" i="7" s="1"/>
  <c r="G32" i="7"/>
  <c r="G31" i="7" s="1"/>
  <c r="F32" i="7"/>
  <c r="E32" i="7"/>
  <c r="E31" i="7" s="1"/>
  <c r="G36" i="7"/>
  <c r="G35" i="7" s="1"/>
  <c r="G34" i="7" s="1"/>
  <c r="F36" i="7"/>
  <c r="F35" i="7" s="1"/>
  <c r="F34" i="7" s="1"/>
  <c r="E36" i="7"/>
  <c r="E35" i="7" s="1"/>
  <c r="E34" i="7" s="1"/>
  <c r="G40" i="7"/>
  <c r="G39" i="7" s="1"/>
  <c r="G38" i="7" s="1"/>
  <c r="F40" i="7"/>
  <c r="F39" i="7" s="1"/>
  <c r="F38" i="7" s="1"/>
  <c r="E40" i="7"/>
  <c r="E39" i="7" s="1"/>
  <c r="E38" i="7" s="1"/>
  <c r="G44" i="7"/>
  <c r="G43" i="7" s="1"/>
  <c r="G42" i="7" s="1"/>
  <c r="F44" i="7"/>
  <c r="F43" i="7" s="1"/>
  <c r="F42" i="7" s="1"/>
  <c r="E44" i="7"/>
  <c r="E43" i="7" s="1"/>
  <c r="E42" i="7" s="1"/>
  <c r="G48" i="7"/>
  <c r="G47" i="7" s="1"/>
  <c r="G46" i="7" s="1"/>
  <c r="F48" i="7"/>
  <c r="F47" i="7" s="1"/>
  <c r="F46" i="7" s="1"/>
  <c r="E48" i="7"/>
  <c r="E47" i="7" s="1"/>
  <c r="E46" i="7" s="1"/>
  <c r="G52" i="7"/>
  <c r="G51" i="7" s="1"/>
  <c r="G50" i="7" s="1"/>
  <c r="F52" i="7"/>
  <c r="F51" i="7" s="1"/>
  <c r="F50" i="7" s="1"/>
  <c r="E52" i="7"/>
  <c r="E51" i="7" s="1"/>
  <c r="E50" i="7" s="1"/>
  <c r="G56" i="7"/>
  <c r="G55" i="7" s="1"/>
  <c r="G54" i="7" s="1"/>
  <c r="F56" i="7"/>
  <c r="F55" i="7" s="1"/>
  <c r="F54" i="7" s="1"/>
  <c r="E56" i="7"/>
  <c r="E55" i="7" s="1"/>
  <c r="E54" i="7" s="1"/>
  <c r="B11" i="5"/>
  <c r="B12" i="5"/>
  <c r="G29" i="12"/>
  <c r="G26" i="12" s="1"/>
  <c r="F29" i="12"/>
  <c r="F26" i="12" s="1"/>
  <c r="E29" i="12"/>
  <c r="E26" i="12" s="1"/>
  <c r="E14" i="12"/>
  <c r="E11" i="12" s="1"/>
  <c r="E27" i="11"/>
  <c r="G22" i="11"/>
  <c r="F22" i="11"/>
  <c r="E22" i="11"/>
  <c r="E11" i="7" l="1"/>
  <c r="E10" i="7" s="1"/>
  <c r="E9" i="7" s="1"/>
  <c r="E8" i="7" s="1"/>
  <c r="E7" i="7" s="1"/>
  <c r="E21" i="11"/>
  <c r="F21" i="11"/>
  <c r="G21" i="11"/>
  <c r="G11" i="7"/>
  <c r="G10" i="7" s="1"/>
  <c r="G9" i="7" s="1"/>
  <c r="G8" i="7" s="1"/>
  <c r="G7" i="7" s="1"/>
  <c r="F11" i="7"/>
  <c r="F10" i="7" s="1"/>
  <c r="F9" i="7" s="1"/>
  <c r="F8" i="7" s="1"/>
  <c r="F7" i="7" s="1"/>
  <c r="G11" i="11"/>
  <c r="F11" i="11"/>
  <c r="E11" i="11"/>
  <c r="H12" i="1"/>
  <c r="H15" i="1" s="1"/>
  <c r="G12" i="1"/>
  <c r="G15" i="1" s="1"/>
  <c r="F12" i="1"/>
  <c r="F15" i="1" s="1"/>
</calcChain>
</file>

<file path=xl/sharedStrings.xml><?xml version="1.0" encoding="utf-8"?>
<sst xmlns="http://schemas.openxmlformats.org/spreadsheetml/2006/main" count="212" uniqueCount="144">
  <si>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</si>
  <si>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</si>
  <si>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</si>
  <si>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</si>
  <si>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</si>
  <si>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</si>
  <si>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</si>
  <si>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</si>
  <si>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</si>
  <si>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</si>
  <si>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</si>
  <si>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</si>
  <si>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</si>
  <si>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</si>
  <si>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</si>
  <si>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</si>
  <si>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</si>
  <si>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</si>
  <si>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</si>
  <si>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</si>
  <si>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</si>
  <si>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</si>
  <si>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</si>
  <si>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</si>
  <si>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</si>
  <si>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</si>
  <si>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</si>
  <si>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</si>
  <si>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</si>
  <si>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</si>
  <si>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</si>
  <si>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</si>
  <si>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</si>
  <si>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</si>
  <si>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</si>
  <si>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</si>
  <si>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</si>
  <si>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</si>
  <si>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</si>
  <si>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</si>
  <si>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</si>
  <si>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</si>
  <si>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</si>
  <si>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</si>
  <si>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</si>
  <si>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</si>
  <si>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</si>
  <si>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</si>
  <si>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</si>
  <si>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Prihodi po posebnim propisima</t>
  </si>
  <si>
    <t>Prihodi od prodaje roba i usl</t>
  </si>
  <si>
    <t>Financijski rashodi</t>
  </si>
  <si>
    <t>09 obrazovanje</t>
  </si>
  <si>
    <t>0911 Predškolsko  obrazovanje</t>
  </si>
  <si>
    <t>0960 Ostale usluge u obrazovanju</t>
  </si>
  <si>
    <t>opći prihodi i primici</t>
  </si>
  <si>
    <t>prihodi vrtića</t>
  </si>
  <si>
    <t>REDOVNI PROGRAM ODG.</t>
  </si>
  <si>
    <t>OPĆI PRIHODI I PRIMICI</t>
  </si>
  <si>
    <t>financijski rashodi</t>
  </si>
  <si>
    <t>materijalni rashodi</t>
  </si>
  <si>
    <t>Aktivnost</t>
  </si>
  <si>
    <t>Predškola</t>
  </si>
  <si>
    <t>Rad s darovitom djecom</t>
  </si>
  <si>
    <t>Djeca s teškoćama u razvoju</t>
  </si>
  <si>
    <t>Rano učenje engl. Jezika</t>
  </si>
  <si>
    <t>rashodi poslovanja</t>
  </si>
  <si>
    <t>Projekcija 
za 2026.</t>
  </si>
  <si>
    <t>POMOĆI IZ DRUGIH PROR.</t>
  </si>
  <si>
    <t>Izvršenje 2023.</t>
  </si>
  <si>
    <t>Plan 2024.</t>
  </si>
  <si>
    <t>Plan za 2025.</t>
  </si>
  <si>
    <t>Projekcija 
za 2027.</t>
  </si>
  <si>
    <t>A. RAČUN PRIHODA I RASHODA -prema izvorima financiranja</t>
  </si>
  <si>
    <t>Brojčana oznaka</t>
  </si>
  <si>
    <t>vlastiti prihodi</t>
  </si>
  <si>
    <t>prihodi za posebne namjene</t>
  </si>
  <si>
    <t xml:space="preserve">Pomoći </t>
  </si>
  <si>
    <t>Rashodi ukupno</t>
  </si>
  <si>
    <t>pomoći</t>
  </si>
  <si>
    <t>A. RAČUN PRIHODA I RASHODA -prema ekonomskoj klasifikaciji</t>
  </si>
  <si>
    <t xml:space="preserve">PR.VRTIĆA-POMOĆI </t>
  </si>
  <si>
    <t>PR.VRTIĆA-POMOĆI</t>
  </si>
  <si>
    <t>PR.VRTIĆ-PO POS.PROPIS.</t>
  </si>
  <si>
    <t>PR.VRTIĆA -VLASTITI</t>
  </si>
  <si>
    <t>PR.VRTIĆA -DONACIJE</t>
  </si>
  <si>
    <t>VIŠAK PRIHODA-REZULTAT</t>
  </si>
  <si>
    <t>Ostali rashodi</t>
  </si>
  <si>
    <t>Prihodi vrtića</t>
  </si>
  <si>
    <t xml:space="preserve">Ostali rashodi </t>
  </si>
  <si>
    <t>PROGRAM 1021</t>
  </si>
  <si>
    <t>Aktivnost A100001</t>
  </si>
  <si>
    <t>Aktivnost A100002</t>
  </si>
  <si>
    <t>A100003</t>
  </si>
  <si>
    <t>A100004</t>
  </si>
  <si>
    <t>A100005</t>
  </si>
  <si>
    <t>KAP.PR. K100001</t>
  </si>
  <si>
    <t>1.1</t>
  </si>
  <si>
    <t>donacije</t>
  </si>
  <si>
    <t>Razred / skupina</t>
  </si>
  <si>
    <t>Prihodi za posebne namjene</t>
  </si>
  <si>
    <t>Donacije</t>
  </si>
  <si>
    <t>DJEČJI VRTIĆ DUGO SELO</t>
  </si>
  <si>
    <t>RAZDJEL 001</t>
  </si>
  <si>
    <t>GLAVA 00103</t>
  </si>
  <si>
    <t>Odsjek za dr.djelat.i protokol</t>
  </si>
  <si>
    <t>PR.KORISNIK 26024</t>
  </si>
  <si>
    <t>Aktivnost A100007</t>
  </si>
  <si>
    <t xml:space="preserve">Rashodi za nab. proizv. dug.im. </t>
  </si>
  <si>
    <t>Rashodi za nab.nefin.imov.</t>
  </si>
  <si>
    <t>pomoći iz drugih proračuna</t>
  </si>
  <si>
    <t>Prehrana djece</t>
  </si>
  <si>
    <t>Nabava opreme</t>
  </si>
  <si>
    <t>Redovna djelatnost vrtića</t>
  </si>
  <si>
    <r>
      <t xml:space="preserve">4 </t>
    </r>
    <r>
      <rPr>
        <sz val="11"/>
        <rFont val="Calibri"/>
        <family val="2"/>
        <charset val="238"/>
        <scheme val="minor"/>
      </rPr>
      <t>(3.1)</t>
    </r>
  </si>
  <si>
    <r>
      <rPr>
        <b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(3.1.7)</t>
    </r>
  </si>
  <si>
    <r>
      <rPr>
        <b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 xml:space="preserve"> (3.1.8)</t>
    </r>
  </si>
  <si>
    <r>
      <rPr>
        <b/>
        <sz val="11"/>
        <color theme="1"/>
        <rFont val="Calibri"/>
        <family val="2"/>
        <charset val="238"/>
        <scheme val="minor"/>
      </rPr>
      <t>9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(3.1.9)</t>
    </r>
  </si>
  <si>
    <r>
      <rPr>
        <b/>
        <sz val="11"/>
        <color theme="1"/>
        <rFont val="Calibri"/>
        <family val="2"/>
        <charset val="238"/>
        <scheme val="minor"/>
      </rPr>
      <t xml:space="preserve">5 </t>
    </r>
    <r>
      <rPr>
        <sz val="11"/>
        <color theme="1"/>
        <rFont val="Calibri"/>
        <family val="2"/>
        <charset val="238"/>
        <scheme val="minor"/>
      </rPr>
      <t>(3.1.6)</t>
    </r>
  </si>
  <si>
    <r>
      <t xml:space="preserve">5 </t>
    </r>
    <r>
      <rPr>
        <sz val="11"/>
        <color theme="1"/>
        <rFont val="Calibri"/>
        <family val="2"/>
        <charset val="238"/>
        <scheme val="minor"/>
      </rPr>
      <t>(3.1.6)</t>
    </r>
  </si>
  <si>
    <t>3 (3.1.7 )</t>
  </si>
  <si>
    <t>4 ( 3.1 )</t>
  </si>
  <si>
    <t>5 ( 3.1.6 )</t>
  </si>
  <si>
    <t>6 ( 3.1.8 )</t>
  </si>
  <si>
    <t>povećanje /smanjenje</t>
  </si>
  <si>
    <t>povećanje/smanjenje</t>
  </si>
  <si>
    <t>Plan 2025</t>
  </si>
  <si>
    <t>Upr.odjel za pr. posl., dr. djel.</t>
  </si>
  <si>
    <r>
      <t xml:space="preserve">5.7 </t>
    </r>
    <r>
      <rPr>
        <sz val="11"/>
        <color theme="1"/>
        <rFont val="Calibri"/>
        <family val="2"/>
        <charset val="238"/>
        <scheme val="minor"/>
      </rPr>
      <t>( 1.1 )</t>
    </r>
  </si>
  <si>
    <t>E</t>
  </si>
  <si>
    <t>preneseni višak prihoda</t>
  </si>
  <si>
    <t xml:space="preserve"> 5.7 ( 1.1. )</t>
  </si>
  <si>
    <t>1.1.</t>
  </si>
  <si>
    <t xml:space="preserve">9 </t>
  </si>
  <si>
    <t>pren. višak/manjak prihoda koji će se  pokriti ( 1.1. )</t>
  </si>
  <si>
    <t xml:space="preserve"> IZMJENE I DOPUNE FINANCIJSKOG PLANA DJEČJEG VRTIĆA DUGO SELO
ZA 2025. G.</t>
  </si>
  <si>
    <t xml:space="preserve"> Izmjene</t>
  </si>
  <si>
    <t>Izmjene</t>
  </si>
  <si>
    <t>pren. višak/manjak ( 4 )</t>
  </si>
  <si>
    <t>pren. višak/manjak  (1.1 )</t>
  </si>
  <si>
    <t>9 ( 3.1.9 )</t>
  </si>
  <si>
    <t>Ukupno izvori 3-6</t>
  </si>
  <si>
    <t>Ukupno izvori 3-9</t>
  </si>
  <si>
    <t>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</si>
</sst>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3" fontId="17" fillId="2" borderId="3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19" fillId="0" borderId="0" xfId="0" applyFont="1"/>
    <xf numFmtId="3" fontId="16" fillId="2" borderId="3" xfId="0" applyNumberFormat="1" applyFont="1" applyFill="1" applyBorder="1" applyAlignment="1">
      <alignment horizontal="right"/>
    </xf>
    <xf numFmtId="0" fontId="18" fillId="2" borderId="3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3" borderId="3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right" vertical="center" wrapText="1"/>
    </xf>
    <xf numFmtId="4" fontId="11" fillId="4" borderId="1" xfId="0" quotePrefix="1" applyNumberFormat="1" applyFont="1" applyFill="1" applyBorder="1" applyAlignment="1">
      <alignment horizontal="right"/>
    </xf>
    <xf numFmtId="4" fontId="11" fillId="3" borderId="1" xfId="0" quotePrefix="1" applyNumberFormat="1" applyFont="1" applyFill="1" applyBorder="1" applyAlignment="1">
      <alignment horizontal="right"/>
    </xf>
    <xf numFmtId="4" fontId="18" fillId="3" borderId="3" xfId="0" applyNumberFormat="1" applyFont="1" applyFill="1" applyBorder="1" applyAlignment="1">
      <alignment horizontal="right" wrapText="1"/>
    </xf>
    <xf numFmtId="4" fontId="18" fillId="4" borderId="1" xfId="0" quotePrefix="1" applyNumberFormat="1" applyFont="1" applyFill="1" applyBorder="1" applyAlignment="1">
      <alignment horizontal="right"/>
    </xf>
    <xf numFmtId="4" fontId="18" fillId="3" borderId="1" xfId="0" quotePrefix="1" applyNumberFormat="1" applyFont="1" applyFill="1" applyBorder="1" applyAlignment="1">
      <alignment horizontal="right"/>
    </xf>
    <xf numFmtId="4" fontId="11" fillId="4" borderId="3" xfId="0" quotePrefix="1" applyNumberFormat="1" applyFont="1" applyFill="1" applyBorder="1" applyAlignment="1">
      <alignment horizontal="right"/>
    </xf>
    <xf numFmtId="4" fontId="11" fillId="3" borderId="3" xfId="0" quotePrefix="1" applyNumberFormat="1" applyFont="1" applyFill="1" applyBorder="1" applyAlignment="1">
      <alignment horizontal="right"/>
    </xf>
    <xf numFmtId="0" fontId="1" fillId="2" borderId="1" xfId="0" applyFont="1" applyFill="1" applyBorder="1"/>
    <xf numFmtId="0" fontId="19" fillId="6" borderId="1" xfId="0" applyFont="1" applyFill="1" applyBorder="1"/>
    <xf numFmtId="0" fontId="20" fillId="6" borderId="1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right" vertical="center" wrapText="1"/>
    </xf>
    <xf numFmtId="4" fontId="20" fillId="6" borderId="3" xfId="0" applyNumberFormat="1" applyFont="1" applyFill="1" applyBorder="1" applyAlignment="1">
      <alignment horizontal="right" vertical="center" wrapText="1"/>
    </xf>
    <xf numFmtId="4" fontId="23" fillId="6" borderId="3" xfId="0" applyNumberFormat="1" applyFont="1" applyFill="1" applyBorder="1" applyAlignment="1">
      <alignment horizontal="right"/>
    </xf>
    <xf numFmtId="0" fontId="20" fillId="4" borderId="4" xfId="0" applyFont="1" applyFill="1" applyBorder="1" applyAlignment="1">
      <alignment horizontal="left" vertical="center" wrapText="1"/>
    </xf>
    <xf numFmtId="4" fontId="23" fillId="4" borderId="3" xfId="0" applyNumberFormat="1" applyFont="1" applyFill="1" applyBorder="1" applyAlignment="1">
      <alignment horizontal="right"/>
    </xf>
    <xf numFmtId="4" fontId="1" fillId="4" borderId="3" xfId="0" applyNumberFormat="1" applyFont="1" applyFill="1" applyBorder="1" applyAlignment="1">
      <alignment horizontal="right"/>
    </xf>
    <xf numFmtId="0" fontId="20" fillId="2" borderId="4" xfId="0" applyFont="1" applyFill="1" applyBorder="1" applyAlignment="1">
      <alignment horizontal="left" vertical="center" wrapText="1"/>
    </xf>
    <xf numFmtId="4" fontId="23" fillId="2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 indent="1"/>
    </xf>
    <xf numFmtId="0" fontId="24" fillId="2" borderId="2" xfId="0" applyFont="1" applyFill="1" applyBorder="1" applyAlignment="1">
      <alignment horizontal="left" vertical="center" wrapText="1" indent="1"/>
    </xf>
    <xf numFmtId="0" fontId="24" fillId="2" borderId="4" xfId="0" applyFont="1" applyFill="1" applyBorder="1" applyAlignment="1">
      <alignment horizontal="left" vertical="center" wrapText="1" indent="1"/>
    </xf>
    <xf numFmtId="0" fontId="24" fillId="2" borderId="4" xfId="0" applyFont="1" applyFill="1" applyBorder="1" applyAlignment="1">
      <alignment horizontal="left" vertical="center" wrapText="1"/>
    </xf>
    <xf numFmtId="4" fontId="25" fillId="2" borderId="3" xfId="0" applyNumberFormat="1" applyFont="1" applyFill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 wrapText="1"/>
    </xf>
    <xf numFmtId="0" fontId="20" fillId="2" borderId="1" xfId="0" applyFont="1" applyFill="1" applyBorder="1" applyAlignment="1">
      <alignment horizontal="left" vertical="center" wrapText="1" indent="1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4" xfId="0" applyFont="1" applyFill="1" applyBorder="1" applyAlignment="1">
      <alignment horizontal="left" vertical="center" wrapText="1" indent="1"/>
    </xf>
    <xf numFmtId="0" fontId="27" fillId="2" borderId="2" xfId="0" applyFont="1" applyFill="1" applyBorder="1" applyAlignment="1">
      <alignment horizontal="left" vertical="center" wrapText="1" inden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0" fillId="0" borderId="4" xfId="0" applyBorder="1"/>
    <xf numFmtId="0" fontId="20" fillId="4" borderId="1" xfId="0" applyFont="1" applyFill="1" applyBorder="1" applyAlignment="1">
      <alignment horizontal="left" vertical="top" wrapText="1"/>
    </xf>
    <xf numFmtId="0" fontId="20" fillId="4" borderId="2" xfId="0" applyFont="1" applyFill="1" applyBorder="1" applyAlignment="1">
      <alignment horizontal="left" vertical="top" wrapText="1"/>
    </xf>
    <xf numFmtId="0" fontId="20" fillId="4" borderId="4" xfId="0" applyFont="1" applyFill="1" applyBorder="1" applyAlignment="1">
      <alignment horizontal="left" vertical="top" wrapText="1"/>
    </xf>
    <xf numFmtId="4" fontId="23" fillId="4" borderId="3" xfId="0" applyNumberFormat="1" applyFont="1" applyFill="1" applyBorder="1" applyAlignment="1">
      <alignment horizontal="right" vertical="top"/>
    </xf>
    <xf numFmtId="4" fontId="1" fillId="4" borderId="3" xfId="0" applyNumberFormat="1" applyFont="1" applyFill="1" applyBorder="1" applyAlignment="1">
      <alignment horizontal="right" vertical="top"/>
    </xf>
    <xf numFmtId="0" fontId="28" fillId="2" borderId="2" xfId="0" applyFont="1" applyFill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top" wrapText="1"/>
    </xf>
    <xf numFmtId="0" fontId="24" fillId="2" borderId="2" xfId="0" applyFont="1" applyFill="1" applyBorder="1" applyAlignment="1">
      <alignment horizontal="left" vertical="top" wrapText="1"/>
    </xf>
    <xf numFmtId="0" fontId="24" fillId="2" borderId="4" xfId="0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wrapText="1"/>
    </xf>
    <xf numFmtId="0" fontId="20" fillId="4" borderId="2" xfId="0" applyFont="1" applyFill="1" applyBorder="1" applyAlignment="1">
      <alignment horizontal="left" wrapText="1"/>
    </xf>
    <xf numFmtId="0" fontId="20" fillId="4" borderId="4" xfId="0" applyFont="1" applyFill="1" applyBorder="1" applyAlignment="1">
      <alignment horizontal="left" wrapText="1"/>
    </xf>
    <xf numFmtId="4" fontId="18" fillId="2" borderId="3" xfId="0" applyNumberFormat="1" applyFont="1" applyFill="1" applyBorder="1" applyAlignment="1">
      <alignment horizontal="right"/>
    </xf>
    <xf numFmtId="4" fontId="18" fillId="3" borderId="3" xfId="0" applyNumberFormat="1" applyFont="1" applyFill="1" applyBorder="1" applyAlignment="1">
      <alignment horizontal="right"/>
    </xf>
    <xf numFmtId="0" fontId="19" fillId="4" borderId="1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right"/>
    </xf>
    <xf numFmtId="4" fontId="31" fillId="2" borderId="3" xfId="0" applyNumberFormat="1" applyFont="1" applyFill="1" applyBorder="1" applyAlignment="1">
      <alignment horizontal="right"/>
    </xf>
    <xf numFmtId="0" fontId="32" fillId="2" borderId="3" xfId="0" applyFont="1" applyFill="1" applyBorder="1" applyAlignment="1">
      <alignment horizontal="left" vertical="center" wrapText="1"/>
    </xf>
    <xf numFmtId="4" fontId="29" fillId="2" borderId="3" xfId="0" applyNumberFormat="1" applyFont="1" applyFill="1" applyBorder="1" applyAlignment="1">
      <alignment horizontal="right"/>
    </xf>
    <xf numFmtId="0" fontId="32" fillId="2" borderId="3" xfId="0" quotePrefix="1" applyFont="1" applyFill="1" applyBorder="1" applyAlignment="1">
      <alignment horizontal="left" vertical="center"/>
    </xf>
    <xf numFmtId="0" fontId="33" fillId="2" borderId="3" xfId="0" quotePrefix="1" applyFont="1" applyFill="1" applyBorder="1" applyAlignment="1">
      <alignment horizontal="left" vertical="center"/>
    </xf>
    <xf numFmtId="0" fontId="31" fillId="2" borderId="3" xfId="0" applyFont="1" applyFill="1" applyBorder="1" applyAlignment="1">
      <alignment horizontal="left" vertical="center"/>
    </xf>
    <xf numFmtId="0" fontId="31" fillId="2" borderId="3" xfId="0" applyFont="1" applyFill="1" applyBorder="1" applyAlignment="1">
      <alignment vertical="center" wrapText="1"/>
    </xf>
    <xf numFmtId="0" fontId="19" fillId="6" borderId="4" xfId="0" applyFont="1" applyFill="1" applyBorder="1"/>
    <xf numFmtId="0" fontId="30" fillId="6" borderId="4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30" fillId="2" borderId="4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horizontal="right" wrapText="1"/>
    </xf>
    <xf numFmtId="0" fontId="32" fillId="2" borderId="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left" vertical="center" wrapText="1"/>
    </xf>
    <xf numFmtId="4" fontId="19" fillId="4" borderId="3" xfId="0" applyNumberFormat="1" applyFont="1" applyFill="1" applyBorder="1" applyAlignment="1">
      <alignment horizontal="right"/>
    </xf>
    <xf numFmtId="4" fontId="31" fillId="4" borderId="3" xfId="0" applyNumberFormat="1" applyFont="1" applyFill="1" applyBorder="1" applyAlignment="1">
      <alignment horizontal="right"/>
    </xf>
    <xf numFmtId="0" fontId="31" fillId="5" borderId="3" xfId="0" applyFont="1" applyFill="1" applyBorder="1" applyAlignment="1">
      <alignment horizontal="left" vertical="center" wrapText="1"/>
    </xf>
    <xf numFmtId="0" fontId="34" fillId="5" borderId="3" xfId="0" quotePrefix="1" applyFont="1" applyFill="1" applyBorder="1" applyAlignment="1">
      <alignment horizontal="left" vertical="center"/>
    </xf>
    <xf numFmtId="4" fontId="35" fillId="2" borderId="3" xfId="0" applyNumberFormat="1" applyFont="1" applyFill="1" applyBorder="1" applyAlignment="1">
      <alignment horizontal="right"/>
    </xf>
    <xf numFmtId="0" fontId="34" fillId="5" borderId="3" xfId="0" applyFont="1" applyFill="1" applyBorder="1" applyAlignment="1">
      <alignment horizontal="left" vertical="center" wrapText="1"/>
    </xf>
    <xf numFmtId="4" fontId="35" fillId="5" borderId="3" xfId="0" applyNumberFormat="1" applyFont="1" applyFill="1" applyBorder="1" applyAlignment="1">
      <alignment horizontal="right"/>
    </xf>
    <xf numFmtId="0" fontId="31" fillId="4" borderId="3" xfId="0" quotePrefix="1" applyFont="1" applyFill="1" applyBorder="1" applyAlignment="1">
      <alignment horizontal="left" vertical="center"/>
    </xf>
    <xf numFmtId="0" fontId="31" fillId="2" borderId="3" xfId="0" quotePrefix="1" applyFont="1" applyFill="1" applyBorder="1" applyAlignment="1">
      <alignment horizontal="left" vertical="center"/>
    </xf>
    <xf numFmtId="0" fontId="36" fillId="2" borderId="3" xfId="0" quotePrefix="1" applyFont="1" applyFill="1" applyBorder="1" applyAlignment="1">
      <alignment horizontal="left" vertical="center"/>
    </xf>
    <xf numFmtId="0" fontId="29" fillId="2" borderId="3" xfId="0" quotePrefix="1" applyFont="1" applyFill="1" applyBorder="1" applyAlignment="1">
      <alignment horizontal="left" vertical="center"/>
    </xf>
    <xf numFmtId="0" fontId="36" fillId="4" borderId="3" xfId="0" quotePrefix="1" applyFont="1" applyFill="1" applyBorder="1" applyAlignment="1">
      <alignment horizontal="left" vertical="center"/>
    </xf>
    <xf numFmtId="0" fontId="1" fillId="4" borderId="1" xfId="0" applyFont="1" applyFill="1" applyBorder="1"/>
    <xf numFmtId="0" fontId="1" fillId="4" borderId="4" xfId="0" applyFont="1" applyFill="1" applyBorder="1"/>
    <xf numFmtId="0" fontId="31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  <xf numFmtId="4" fontId="29" fillId="2" borderId="0" xfId="0" applyNumberFormat="1" applyFont="1" applyFill="1" applyAlignment="1">
      <alignment horizontal="right"/>
    </xf>
    <xf numFmtId="4" fontId="32" fillId="2" borderId="0" xfId="0" applyNumberFormat="1" applyFont="1" applyFill="1" applyAlignment="1">
      <alignment horizontal="right"/>
    </xf>
    <xf numFmtId="0" fontId="19" fillId="6" borderId="4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19" fillId="2" borderId="1" xfId="0" applyFont="1" applyFill="1" applyBorder="1" applyAlignment="1">
      <alignment horizontal="center" vertical="center" wrapText="1"/>
    </xf>
    <xf numFmtId="49" fontId="31" fillId="2" borderId="3" xfId="0" applyNumberFormat="1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right" wrapText="1"/>
    </xf>
    <xf numFmtId="4" fontId="29" fillId="2" borderId="3" xfId="0" applyNumberFormat="1" applyFont="1" applyFill="1" applyBorder="1" applyAlignment="1">
      <alignment horizontal="right" wrapText="1"/>
    </xf>
    <xf numFmtId="4" fontId="19" fillId="2" borderId="3" xfId="0" applyNumberFormat="1" applyFont="1" applyFill="1" applyBorder="1" applyAlignment="1">
      <alignment horizontal="right" wrapText="1"/>
    </xf>
    <xf numFmtId="4" fontId="18" fillId="0" borderId="3" xfId="0" applyNumberFormat="1" applyFont="1" applyBorder="1" applyAlignment="1">
      <alignment horizontal="right"/>
    </xf>
    <xf numFmtId="4" fontId="35" fillId="2" borderId="3" xfId="0" applyNumberFormat="1" applyFont="1" applyFill="1" applyBorder="1" applyAlignment="1">
      <alignment horizontal="right" wrapText="1"/>
    </xf>
    <xf numFmtId="4" fontId="35" fillId="5" borderId="3" xfId="0" applyNumberFormat="1" applyFont="1" applyFill="1" applyBorder="1" applyAlignment="1">
      <alignment horizontal="right" wrapText="1"/>
    </xf>
    <xf numFmtId="164" fontId="29" fillId="2" borderId="3" xfId="0" applyNumberFormat="1" applyFont="1" applyFill="1" applyBorder="1" applyAlignment="1">
      <alignment horizontal="right"/>
    </xf>
    <xf numFmtId="4" fontId="0" fillId="2" borderId="3" xfId="0" applyNumberFormat="1" applyFill="1" applyBorder="1" applyAlignment="1">
      <alignment horizontal="right" vertical="top"/>
    </xf>
    <xf numFmtId="4" fontId="0" fillId="2" borderId="3" xfId="0" applyNumberFormat="1" applyFill="1" applyBorder="1" applyAlignment="1">
      <alignment horizontal="right" wrapText="1"/>
    </xf>
    <xf numFmtId="4" fontId="1" fillId="2" borderId="3" xfId="0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 vertical="center"/>
    </xf>
    <xf numFmtId="4" fontId="19" fillId="5" borderId="3" xfId="0" applyNumberFormat="1" applyFont="1" applyFill="1" applyBorder="1" applyAlignment="1">
      <alignment horizontal="right"/>
    </xf>
    <xf numFmtId="4" fontId="31" fillId="5" borderId="3" xfId="0" applyNumberFormat="1" applyFont="1" applyFill="1" applyBorder="1" applyAlignment="1">
      <alignment horizontal="right"/>
    </xf>
    <xf numFmtId="49" fontId="34" fillId="5" borderId="3" xfId="0" applyNumberFormat="1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6" borderId="1" xfId="0" applyFont="1" applyFill="1" applyBorder="1" applyAlignment="1">
      <alignment horizontal="center" vertical="center"/>
    </xf>
    <xf numFmtId="0" fontId="29" fillId="6" borderId="2" xfId="0" applyFont="1" applyFill="1" applyBorder="1" applyAlignment="1">
      <alignment horizontal="center" vertical="center"/>
    </xf>
    <xf numFmtId="0" fontId="29" fillId="6" borderId="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49" fontId="20" fillId="2" borderId="4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0" fillId="6" borderId="1" xfId="0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 indent="1"/>
    </xf>
    <xf numFmtId="0" fontId="24" fillId="2" borderId="2" xfId="0" applyFont="1" applyFill="1" applyBorder="1" applyAlignment="1">
      <alignment horizontal="left" vertical="center" wrapText="1" indent="1"/>
    </xf>
    <xf numFmtId="0" fontId="24" fillId="2" borderId="4" xfId="0" applyFont="1" applyFill="1" applyBorder="1" applyAlignment="1">
      <alignment horizontal="left" vertical="center" wrapText="1" inden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39"/>
  <sheetViews>
    <sheetView topLeftCell="A11" workbookViewId="0">
      <selection activeCell="J13" sqref="J13"/>
    </sheetView>
  </sheetViews>
  <sheetFormatPr defaultRowHeight="14.4" x14ac:dyDescent="0.3"/>
  <cols>
    <col min="5" max="5" width="16" customWidth="1"/>
    <col min="6" max="8" width="22.6640625" customWidth="1"/>
  </cols>
  <sheetData>
    <row r="1" spans="1:8" ht="42" customHeight="1" x14ac:dyDescent="0.3">
      <c r="A1" s="168" t="s">
        <v>135</v>
      </c>
      <c r="B1" s="168"/>
      <c r="C1" s="168"/>
      <c r="D1" s="168"/>
      <c r="E1" s="168"/>
      <c r="F1" s="168"/>
      <c r="G1" s="168"/>
      <c r="H1" s="168"/>
    </row>
    <row r="2" spans="1:8" ht="18" customHeight="1" x14ac:dyDescent="0.3">
      <c r="A2" s="5"/>
      <c r="B2" s="5"/>
      <c r="C2" s="5"/>
      <c r="D2" s="5"/>
      <c r="E2" s="5"/>
      <c r="F2" s="5"/>
      <c r="G2" s="5"/>
      <c r="H2" s="5"/>
    </row>
    <row r="3" spans="1:8" ht="15.6" x14ac:dyDescent="0.3">
      <c r="A3" s="168" t="s">
        <v>32</v>
      </c>
      <c r="B3" s="168"/>
      <c r="C3" s="168"/>
      <c r="D3" s="168"/>
      <c r="E3" s="168"/>
      <c r="F3" s="168"/>
      <c r="G3" s="170"/>
      <c r="H3" s="170"/>
    </row>
    <row r="4" spans="1:8" ht="17.399999999999999" x14ac:dyDescent="0.3">
      <c r="A4" s="5"/>
      <c r="B4" s="5"/>
      <c r="C4" s="5"/>
      <c r="D4" s="5"/>
      <c r="E4" s="5"/>
      <c r="F4" s="5"/>
      <c r="G4" s="6"/>
      <c r="H4" s="6"/>
    </row>
    <row r="5" spans="1:8" ht="18" customHeight="1" x14ac:dyDescent="0.3">
      <c r="A5" s="168" t="s">
        <v>40</v>
      </c>
      <c r="B5" s="169"/>
      <c r="C5" s="169"/>
      <c r="D5" s="169"/>
      <c r="E5" s="169"/>
      <c r="F5" s="169"/>
      <c r="G5" s="169"/>
      <c r="H5" s="169"/>
    </row>
    <row r="6" spans="1:8" ht="17.399999999999999" x14ac:dyDescent="0.3">
      <c r="A6" s="1"/>
      <c r="B6" s="2"/>
      <c r="C6" s="2"/>
      <c r="D6" s="2"/>
      <c r="E6" s="7"/>
      <c r="F6" s="8"/>
      <c r="G6" s="8"/>
      <c r="H6" s="8"/>
    </row>
    <row r="7" spans="1:8" ht="27.6" customHeight="1" x14ac:dyDescent="0.3">
      <c r="A7" s="27"/>
      <c r="B7" s="28"/>
      <c r="C7" s="28"/>
      <c r="D7" s="29"/>
      <c r="E7" s="30"/>
      <c r="F7" s="37" t="s">
        <v>71</v>
      </c>
      <c r="G7" s="37" t="s">
        <v>124</v>
      </c>
      <c r="H7" s="4" t="s">
        <v>136</v>
      </c>
    </row>
    <row r="8" spans="1:8" s="38" customFormat="1" ht="16.2" customHeight="1" x14ac:dyDescent="0.25">
      <c r="A8" s="27"/>
      <c r="B8" s="28"/>
      <c r="C8" s="28">
        <v>1</v>
      </c>
      <c r="D8" s="29"/>
      <c r="E8" s="30"/>
      <c r="F8" s="37">
        <v>2</v>
      </c>
      <c r="G8" s="37">
        <v>3</v>
      </c>
      <c r="H8" s="4">
        <v>4</v>
      </c>
    </row>
    <row r="9" spans="1:8" x14ac:dyDescent="0.3">
      <c r="A9" s="171" t="s">
        <v>0</v>
      </c>
      <c r="B9" s="172"/>
      <c r="C9" s="172"/>
      <c r="D9" s="172"/>
      <c r="E9" s="173"/>
      <c r="F9" s="101">
        <f>F10</f>
        <v>3616350</v>
      </c>
      <c r="G9" s="101">
        <f>G10</f>
        <v>144093.13</v>
      </c>
      <c r="H9" s="101">
        <f>H10</f>
        <v>3760443.13</v>
      </c>
    </row>
    <row r="10" spans="1:8" x14ac:dyDescent="0.3">
      <c r="A10" s="174" t="s">
        <v>1</v>
      </c>
      <c r="B10" s="167"/>
      <c r="C10" s="167"/>
      <c r="D10" s="167"/>
      <c r="E10" s="175"/>
      <c r="F10" s="100">
        <v>3616350</v>
      </c>
      <c r="G10" s="100">
        <v>144093.13</v>
      </c>
      <c r="H10" s="100">
        <v>3760443.13</v>
      </c>
    </row>
    <row r="11" spans="1:8" x14ac:dyDescent="0.3">
      <c r="A11" s="176" t="s">
        <v>2</v>
      </c>
      <c r="B11" s="175"/>
      <c r="C11" s="175"/>
      <c r="D11" s="175"/>
      <c r="E11" s="175"/>
      <c r="F11" s="100">
        <v>0</v>
      </c>
      <c r="G11" s="155">
        <v>0</v>
      </c>
      <c r="H11" s="155">
        <v>0</v>
      </c>
    </row>
    <row r="12" spans="1:8" x14ac:dyDescent="0.3">
      <c r="A12" s="32" t="s">
        <v>3</v>
      </c>
      <c r="B12" s="33"/>
      <c r="C12" s="33"/>
      <c r="D12" s="33"/>
      <c r="E12" s="33"/>
      <c r="F12" s="101">
        <f>F13+F14</f>
        <v>3616350</v>
      </c>
      <c r="G12" s="101">
        <f>G13+G14</f>
        <v>11278.32</v>
      </c>
      <c r="H12" s="101">
        <f>H13+H14</f>
        <v>3627628.32</v>
      </c>
    </row>
    <row r="13" spans="1:8" x14ac:dyDescent="0.3">
      <c r="A13" s="166" t="s">
        <v>4</v>
      </c>
      <c r="B13" s="167"/>
      <c r="C13" s="167"/>
      <c r="D13" s="167"/>
      <c r="E13" s="167"/>
      <c r="F13" s="100">
        <v>3576650</v>
      </c>
      <c r="G13" s="100">
        <v>-1021.68</v>
      </c>
      <c r="H13" s="100">
        <v>3575628.32</v>
      </c>
    </row>
    <row r="14" spans="1:8" x14ac:dyDescent="0.3">
      <c r="A14" s="176" t="s">
        <v>5</v>
      </c>
      <c r="B14" s="175"/>
      <c r="C14" s="175"/>
      <c r="D14" s="175"/>
      <c r="E14" s="175"/>
      <c r="F14" s="155">
        <v>39700</v>
      </c>
      <c r="G14" s="155">
        <v>12300</v>
      </c>
      <c r="H14" s="155">
        <v>52000</v>
      </c>
    </row>
    <row r="15" spans="1:8" x14ac:dyDescent="0.3">
      <c r="A15" s="179" t="s">
        <v>6</v>
      </c>
      <c r="B15" s="172"/>
      <c r="C15" s="172"/>
      <c r="D15" s="172"/>
      <c r="E15" s="172"/>
      <c r="F15" s="48">
        <f>F9-F12</f>
        <v>0</v>
      </c>
      <c r="G15" s="48">
        <f>G9-G12</f>
        <v>132814.81</v>
      </c>
      <c r="H15" s="48">
        <f>H9-H12</f>
        <v>132814.81000000006</v>
      </c>
    </row>
    <row r="16" spans="1:8" ht="17.399999999999999" x14ac:dyDescent="0.3">
      <c r="A16" s="5"/>
      <c r="B16" s="9"/>
      <c r="C16" s="9"/>
      <c r="D16" s="9"/>
      <c r="E16" s="9"/>
      <c r="F16" s="3"/>
      <c r="G16" s="3"/>
      <c r="H16" s="3"/>
    </row>
    <row r="17" spans="1:8" ht="18" customHeight="1" x14ac:dyDescent="0.3">
      <c r="A17" s="168" t="s">
        <v>41</v>
      </c>
      <c r="B17" s="169"/>
      <c r="C17" s="169"/>
      <c r="D17" s="169"/>
      <c r="E17" s="169"/>
      <c r="F17" s="169"/>
      <c r="G17" s="169"/>
      <c r="H17" s="169"/>
    </row>
    <row r="18" spans="1:8" ht="17.399999999999999" x14ac:dyDescent="0.3">
      <c r="A18" s="5"/>
      <c r="B18" s="9"/>
      <c r="C18" s="9"/>
      <c r="D18" s="9"/>
      <c r="E18" s="9"/>
      <c r="F18" s="3"/>
      <c r="G18" s="3"/>
      <c r="H18" s="3"/>
    </row>
    <row r="19" spans="1:8" ht="24" customHeight="1" x14ac:dyDescent="0.3">
      <c r="A19" s="27"/>
      <c r="B19" s="28"/>
      <c r="C19" s="28"/>
      <c r="D19" s="29"/>
      <c r="E19" s="30"/>
      <c r="F19" s="37" t="s">
        <v>71</v>
      </c>
      <c r="G19" s="37" t="s">
        <v>125</v>
      </c>
      <c r="H19" s="4" t="s">
        <v>136</v>
      </c>
    </row>
    <row r="20" spans="1:8" x14ac:dyDescent="0.3">
      <c r="A20" s="27"/>
      <c r="B20" s="28"/>
      <c r="C20" s="28"/>
      <c r="D20" s="29"/>
      <c r="E20" s="30"/>
      <c r="F20" s="44">
        <v>0</v>
      </c>
      <c r="G20" s="44">
        <v>0</v>
      </c>
      <c r="H20" s="45">
        <v>0</v>
      </c>
    </row>
    <row r="21" spans="1:8" ht="15.75" customHeight="1" x14ac:dyDescent="0.3">
      <c r="A21" s="174" t="s">
        <v>8</v>
      </c>
      <c r="B21" s="177"/>
      <c r="C21" s="177"/>
      <c r="D21" s="177"/>
      <c r="E21" s="178"/>
      <c r="F21" s="42">
        <v>0</v>
      </c>
      <c r="G21" s="42">
        <v>0</v>
      </c>
      <c r="H21" s="42">
        <v>0</v>
      </c>
    </row>
    <row r="22" spans="1:8" x14ac:dyDescent="0.3">
      <c r="A22" s="174" t="s">
        <v>9</v>
      </c>
      <c r="B22" s="167"/>
      <c r="C22" s="167"/>
      <c r="D22" s="167"/>
      <c r="E22" s="167"/>
      <c r="F22" s="42">
        <v>0</v>
      </c>
      <c r="G22" s="42">
        <v>0</v>
      </c>
      <c r="H22" s="42">
        <v>0</v>
      </c>
    </row>
    <row r="23" spans="1:8" x14ac:dyDescent="0.3">
      <c r="A23" s="179" t="s">
        <v>10</v>
      </c>
      <c r="B23" s="172"/>
      <c r="C23" s="172"/>
      <c r="D23" s="172"/>
      <c r="E23" s="172"/>
      <c r="F23" s="43">
        <v>0</v>
      </c>
      <c r="G23" s="43">
        <v>0</v>
      </c>
      <c r="H23" s="43">
        <v>0</v>
      </c>
    </row>
    <row r="24" spans="1:8" ht="17.399999999999999" x14ac:dyDescent="0.3">
      <c r="A24" s="24"/>
      <c r="B24" s="9"/>
      <c r="C24" s="9"/>
      <c r="D24" s="9"/>
      <c r="E24" s="9"/>
      <c r="F24" s="3"/>
      <c r="G24" s="3"/>
      <c r="H24" s="3"/>
    </row>
    <row r="25" spans="1:8" ht="18" customHeight="1" x14ac:dyDescent="0.3">
      <c r="A25" s="168" t="s">
        <v>47</v>
      </c>
      <c r="B25" s="169"/>
      <c r="C25" s="169"/>
      <c r="D25" s="169"/>
      <c r="E25" s="169"/>
      <c r="F25" s="169"/>
      <c r="G25" s="169"/>
      <c r="H25" s="169"/>
    </row>
    <row r="26" spans="1:8" ht="17.399999999999999" x14ac:dyDescent="0.3">
      <c r="A26" s="24"/>
      <c r="B26" s="9"/>
      <c r="C26" s="9"/>
      <c r="D26" s="9"/>
      <c r="E26" s="9"/>
      <c r="F26" s="3"/>
      <c r="G26" s="3"/>
      <c r="H26" s="3"/>
    </row>
    <row r="27" spans="1:8" ht="24.6" customHeight="1" x14ac:dyDescent="0.3">
      <c r="A27" s="27"/>
      <c r="B27" s="28"/>
      <c r="C27" s="28"/>
      <c r="D27" s="29"/>
      <c r="E27" s="30"/>
      <c r="F27" s="37" t="s">
        <v>71</v>
      </c>
      <c r="G27" s="37" t="s">
        <v>125</v>
      </c>
      <c r="H27" s="4" t="s">
        <v>136</v>
      </c>
    </row>
    <row r="28" spans="1:8" x14ac:dyDescent="0.3">
      <c r="A28" s="27"/>
      <c r="B28" s="28"/>
      <c r="C28" s="28"/>
      <c r="D28" s="29"/>
      <c r="E28" s="30"/>
      <c r="F28" s="37"/>
      <c r="G28" s="37"/>
      <c r="H28" s="4"/>
    </row>
    <row r="29" spans="1:8" ht="25.95" customHeight="1" x14ac:dyDescent="0.3">
      <c r="A29" s="182" t="s">
        <v>42</v>
      </c>
      <c r="B29" s="183"/>
      <c r="C29" s="183"/>
      <c r="D29" s="183"/>
      <c r="E29" s="184"/>
      <c r="F29" s="49">
        <v>0</v>
      </c>
      <c r="G29" s="46">
        <v>0</v>
      </c>
      <c r="H29" s="51">
        <v>-132814.81</v>
      </c>
    </row>
    <row r="30" spans="1:8" ht="30" customHeight="1" x14ac:dyDescent="0.3">
      <c r="A30" s="185" t="s">
        <v>7</v>
      </c>
      <c r="B30" s="186"/>
      <c r="C30" s="186"/>
      <c r="D30" s="186"/>
      <c r="E30" s="187"/>
      <c r="F30" s="50">
        <v>0</v>
      </c>
      <c r="G30" s="47">
        <v>0</v>
      </c>
      <c r="H30" s="52">
        <v>-132814.81</v>
      </c>
    </row>
    <row r="33" spans="1:8" x14ac:dyDescent="0.3">
      <c r="A33" s="166" t="s">
        <v>11</v>
      </c>
      <c r="B33" s="167"/>
      <c r="C33" s="167"/>
      <c r="D33" s="167"/>
      <c r="E33" s="167"/>
      <c r="F33" s="31"/>
      <c r="G33" s="31"/>
      <c r="H33" s="31"/>
    </row>
    <row r="34" spans="1:8" ht="11.25" customHeight="1" x14ac:dyDescent="0.3">
      <c r="A34" s="19"/>
      <c r="B34" s="20"/>
      <c r="C34" s="20"/>
      <c r="D34" s="20"/>
      <c r="E34" s="20"/>
      <c r="F34" s="21"/>
      <c r="G34" s="21"/>
      <c r="H34" s="21"/>
    </row>
    <row r="35" spans="1:8" ht="29.25" customHeight="1" x14ac:dyDescent="0.3">
      <c r="A35" s="180"/>
      <c r="B35" s="181"/>
      <c r="C35" s="181"/>
      <c r="D35" s="181"/>
      <c r="E35" s="181"/>
      <c r="F35" s="181"/>
      <c r="G35" s="181"/>
      <c r="H35" s="181"/>
    </row>
    <row r="36" spans="1:8" ht="8.25" customHeight="1" x14ac:dyDescent="0.3"/>
    <row r="37" spans="1:8" x14ac:dyDescent="0.3">
      <c r="A37" s="180"/>
      <c r="B37" s="181"/>
      <c r="C37" s="181"/>
      <c r="D37" s="181"/>
      <c r="E37" s="181"/>
      <c r="F37" s="181"/>
      <c r="G37" s="181"/>
      <c r="H37" s="181"/>
    </row>
    <row r="38" spans="1:8" ht="8.25" customHeight="1" x14ac:dyDescent="0.3"/>
    <row r="39" spans="1:8" ht="29.25" customHeight="1" x14ac:dyDescent="0.3">
      <c r="A39" s="180" t="s">
        <v>43</v>
      </c>
      <c r="B39" s="181"/>
      <c r="C39" s="181"/>
      <c r="D39" s="181"/>
      <c r="E39" s="181"/>
      <c r="F39" s="181"/>
      <c r="G39" s="181"/>
      <c r="H39" s="181"/>
    </row>
  </sheetData>
  <mergeCells count="20">
    <mergeCell ref="A39:H39"/>
    <mergeCell ref="A25:H25"/>
    <mergeCell ref="A35:H35"/>
    <mergeCell ref="A33:E33"/>
    <mergeCell ref="A37:H37"/>
    <mergeCell ref="A29:E29"/>
    <mergeCell ref="A30:E30"/>
    <mergeCell ref="A21:E21"/>
    <mergeCell ref="A22:E22"/>
    <mergeCell ref="A23:E23"/>
    <mergeCell ref="A14:E14"/>
    <mergeCell ref="A15:E15"/>
    <mergeCell ref="A13:E13"/>
    <mergeCell ref="A5:H5"/>
    <mergeCell ref="A17:H17"/>
    <mergeCell ref="A1:H1"/>
    <mergeCell ref="A3:H3"/>
    <mergeCell ref="A9:E9"/>
    <mergeCell ref="A10:E10"/>
    <mergeCell ref="A11:E11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01C44-D47E-4DB8-8A5B-BB4AFB7183EF}">
  <sheetPr codeName="List7">
    <pageSetUpPr fitToPage="1"/>
  </sheetPr>
  <dimension ref="A1:H29"/>
  <sheetViews>
    <sheetView topLeftCell="A15" zoomScaleNormal="100" workbookViewId="0">
      <selection activeCell="L25" sqref="L25"/>
    </sheetView>
  </sheetViews>
  <sheetFormatPr defaultRowHeight="14.4" x14ac:dyDescent="0.3"/>
  <cols>
    <col min="1" max="1" width="6.33203125" customWidth="1"/>
    <col min="2" max="2" width="10.109375" customWidth="1"/>
    <col min="3" max="3" width="5.44140625" bestFit="1" customWidth="1"/>
    <col min="4" max="4" width="32.109375" customWidth="1"/>
    <col min="5" max="7" width="22.6640625" customWidth="1"/>
  </cols>
  <sheetData>
    <row r="1" spans="1:8" ht="42" customHeight="1" x14ac:dyDescent="0.3">
      <c r="A1" s="168"/>
      <c r="B1" s="168"/>
      <c r="C1" s="168"/>
      <c r="D1" s="168"/>
      <c r="E1" s="168"/>
      <c r="F1" s="168"/>
      <c r="G1" s="168"/>
      <c r="H1" s="168"/>
    </row>
    <row r="2" spans="1:8" ht="18" customHeight="1" x14ac:dyDescent="0.3">
      <c r="A2" s="5"/>
      <c r="B2" s="5"/>
      <c r="C2" s="5"/>
      <c r="D2" s="5"/>
      <c r="E2" s="5"/>
      <c r="F2" s="5"/>
      <c r="G2" s="5"/>
    </row>
    <row r="3" spans="1:8" ht="15.6" x14ac:dyDescent="0.3">
      <c r="A3" s="168" t="s">
        <v>32</v>
      </c>
      <c r="B3" s="168"/>
      <c r="C3" s="168"/>
      <c r="D3" s="168"/>
      <c r="E3" s="168"/>
      <c r="F3" s="168"/>
      <c r="G3" s="170"/>
    </row>
    <row r="4" spans="1:8" ht="17.399999999999999" x14ac:dyDescent="0.3">
      <c r="A4" s="5"/>
      <c r="B4" s="5"/>
      <c r="C4" s="5"/>
      <c r="D4" s="5"/>
      <c r="E4" s="5"/>
      <c r="F4" s="5"/>
      <c r="G4" s="6"/>
    </row>
    <row r="5" spans="1:8" ht="18" customHeight="1" x14ac:dyDescent="0.3">
      <c r="A5" s="168" t="s">
        <v>80</v>
      </c>
      <c r="B5" s="169"/>
      <c r="C5" s="169"/>
      <c r="D5" s="169"/>
      <c r="E5" s="169"/>
      <c r="F5" s="169"/>
      <c r="G5" s="169"/>
    </row>
    <row r="6" spans="1:8" ht="17.399999999999999" x14ac:dyDescent="0.3">
      <c r="A6" s="5"/>
      <c r="B6" s="5"/>
      <c r="C6" s="5"/>
      <c r="D6" s="5"/>
      <c r="E6" s="5"/>
      <c r="F6" s="5"/>
      <c r="G6" s="6"/>
    </row>
    <row r="7" spans="1:8" ht="15.6" x14ac:dyDescent="0.3">
      <c r="A7" s="168" t="s">
        <v>1</v>
      </c>
      <c r="B7" s="188"/>
      <c r="C7" s="188"/>
      <c r="D7" s="188"/>
      <c r="E7" s="188"/>
      <c r="F7" s="188"/>
      <c r="G7" s="188"/>
    </row>
    <row r="8" spans="1:8" ht="17.399999999999999" x14ac:dyDescent="0.3">
      <c r="A8" s="5"/>
      <c r="B8" s="5"/>
      <c r="C8" s="5"/>
      <c r="D8" s="5"/>
      <c r="E8" s="5"/>
      <c r="F8" s="5"/>
      <c r="G8" s="6"/>
    </row>
    <row r="9" spans="1:8" ht="27.9" customHeight="1" x14ac:dyDescent="0.3">
      <c r="A9" s="192" t="s">
        <v>74</v>
      </c>
      <c r="B9" s="193"/>
      <c r="C9" s="194"/>
      <c r="D9" s="146" t="s">
        <v>12</v>
      </c>
      <c r="E9" s="116" t="s">
        <v>126</v>
      </c>
      <c r="F9" s="116" t="s">
        <v>125</v>
      </c>
      <c r="G9" s="117" t="s">
        <v>136</v>
      </c>
    </row>
    <row r="10" spans="1:8" ht="19.5" customHeight="1" x14ac:dyDescent="0.3">
      <c r="A10" s="189">
        <v>1</v>
      </c>
      <c r="B10" s="190"/>
      <c r="C10" s="190"/>
      <c r="D10" s="191"/>
      <c r="E10" s="104">
        <v>2</v>
      </c>
      <c r="F10" s="104">
        <v>3</v>
      </c>
      <c r="G10" s="104">
        <v>4</v>
      </c>
    </row>
    <row r="11" spans="1:8" ht="27.9" customHeight="1" x14ac:dyDescent="0.3">
      <c r="A11" s="105">
        <v>6</v>
      </c>
      <c r="B11" s="105"/>
      <c r="C11" s="105"/>
      <c r="D11" s="105" t="s">
        <v>17</v>
      </c>
      <c r="E11" s="106">
        <f>E12+E13+E14+E15</f>
        <v>3616350</v>
      </c>
      <c r="F11" s="106">
        <f>F12+F13+F14+F15</f>
        <v>144093.13</v>
      </c>
      <c r="G11" s="106">
        <f>G12+G13+G14+G15</f>
        <v>3760443.13</v>
      </c>
    </row>
    <row r="12" spans="1:8" ht="27.9" customHeight="1" x14ac:dyDescent="0.3">
      <c r="A12" s="105"/>
      <c r="B12" s="108">
        <v>63</v>
      </c>
      <c r="C12" s="108"/>
      <c r="D12" s="108" t="s">
        <v>44</v>
      </c>
      <c r="E12" s="109">
        <v>17300</v>
      </c>
      <c r="F12" s="109">
        <v>-11000</v>
      </c>
      <c r="G12" s="109">
        <v>6300</v>
      </c>
    </row>
    <row r="13" spans="1:8" ht="27.9" customHeight="1" x14ac:dyDescent="0.3">
      <c r="A13" s="110"/>
      <c r="B13" s="110">
        <v>65</v>
      </c>
      <c r="C13" s="111"/>
      <c r="D13" s="110" t="s">
        <v>49</v>
      </c>
      <c r="E13" s="109">
        <v>611000</v>
      </c>
      <c r="F13" s="109">
        <v>-91000</v>
      </c>
      <c r="G13" s="153">
        <v>520000</v>
      </c>
    </row>
    <row r="14" spans="1:8" ht="27.9" customHeight="1" x14ac:dyDescent="0.3">
      <c r="A14" s="110"/>
      <c r="B14" s="110">
        <v>66</v>
      </c>
      <c r="C14" s="111"/>
      <c r="D14" s="110" t="s">
        <v>50</v>
      </c>
      <c r="E14" s="109">
        <v>5600</v>
      </c>
      <c r="F14" s="158">
        <v>-4100</v>
      </c>
      <c r="G14" s="158">
        <v>1500</v>
      </c>
    </row>
    <row r="15" spans="1:8" ht="27.9" customHeight="1" x14ac:dyDescent="0.3">
      <c r="A15" s="110"/>
      <c r="B15" s="110">
        <v>67</v>
      </c>
      <c r="C15" s="111"/>
      <c r="D15" s="108" t="s">
        <v>45</v>
      </c>
      <c r="E15" s="109">
        <v>2982450</v>
      </c>
      <c r="F15" s="109">
        <v>250193.13</v>
      </c>
      <c r="G15" s="153">
        <v>3232643.13</v>
      </c>
    </row>
    <row r="16" spans="1:8" ht="27.9" customHeight="1" x14ac:dyDescent="0.3">
      <c r="A16" s="112">
        <v>7</v>
      </c>
      <c r="B16" s="112"/>
      <c r="C16" s="112"/>
      <c r="D16" s="113" t="s">
        <v>19</v>
      </c>
      <c r="E16" s="109">
        <v>0</v>
      </c>
      <c r="F16" s="109">
        <v>0</v>
      </c>
      <c r="G16" s="109">
        <v>0</v>
      </c>
    </row>
    <row r="18" spans="1:7" ht="15.6" x14ac:dyDescent="0.3">
      <c r="A18" s="168" t="s">
        <v>20</v>
      </c>
      <c r="B18" s="188"/>
      <c r="C18" s="188"/>
      <c r="D18" s="188"/>
      <c r="E18" s="188"/>
      <c r="F18" s="188"/>
      <c r="G18" s="188"/>
    </row>
    <row r="19" spans="1:7" ht="17.399999999999999" x14ac:dyDescent="0.3">
      <c r="A19" s="5"/>
      <c r="B19" s="5"/>
      <c r="C19" s="5"/>
      <c r="D19" s="5"/>
      <c r="E19" s="5"/>
      <c r="F19" s="5"/>
      <c r="G19" s="6"/>
    </row>
    <row r="20" spans="1:7" ht="27.9" customHeight="1" x14ac:dyDescent="0.3">
      <c r="A20" s="54" t="s">
        <v>74</v>
      </c>
      <c r="B20" s="114"/>
      <c r="C20" s="115"/>
      <c r="D20" s="115" t="s">
        <v>21</v>
      </c>
      <c r="E20" s="116" t="s">
        <v>126</v>
      </c>
      <c r="F20" s="116" t="s">
        <v>125</v>
      </c>
      <c r="G20" s="117" t="s">
        <v>136</v>
      </c>
    </row>
    <row r="21" spans="1:7" ht="27.9" customHeight="1" x14ac:dyDescent="0.3">
      <c r="A21" s="53"/>
      <c r="B21" s="118"/>
      <c r="C21" s="119"/>
      <c r="D21" s="120" t="s">
        <v>3</v>
      </c>
      <c r="E21" s="121">
        <f>E22+E27</f>
        <v>3616350</v>
      </c>
      <c r="F21" s="106">
        <f>F22+F27</f>
        <v>11278.320000000007</v>
      </c>
      <c r="G21" s="106">
        <f>G22+G27</f>
        <v>3627628.32</v>
      </c>
    </row>
    <row r="22" spans="1:7" ht="27.9" customHeight="1" x14ac:dyDescent="0.3">
      <c r="A22" s="105">
        <v>3</v>
      </c>
      <c r="B22" s="105"/>
      <c r="C22" s="105"/>
      <c r="D22" s="105" t="s">
        <v>22</v>
      </c>
      <c r="E22" s="106">
        <f>SUM(E23:E26)</f>
        <v>3576650</v>
      </c>
      <c r="F22" s="106">
        <f>SUM(F23:F26)</f>
        <v>-1021.679999999993</v>
      </c>
      <c r="G22" s="106">
        <f>SUM(G23:G26)</f>
        <v>3575628.32</v>
      </c>
    </row>
    <row r="23" spans="1:7" ht="27.9" customHeight="1" x14ac:dyDescent="0.3">
      <c r="A23" s="105"/>
      <c r="B23" s="108">
        <v>31</v>
      </c>
      <c r="C23" s="108"/>
      <c r="D23" s="108" t="s">
        <v>23</v>
      </c>
      <c r="E23" s="109">
        <v>2758250</v>
      </c>
      <c r="F23" s="109">
        <v>166750</v>
      </c>
      <c r="G23" s="109">
        <v>2925000</v>
      </c>
    </row>
    <row r="24" spans="1:7" ht="27.9" customHeight="1" x14ac:dyDescent="0.3">
      <c r="A24" s="110"/>
      <c r="B24" s="110">
        <v>32</v>
      </c>
      <c r="C24" s="111"/>
      <c r="D24" s="110" t="s">
        <v>35</v>
      </c>
      <c r="E24" s="109">
        <v>817210</v>
      </c>
      <c r="F24" s="109">
        <v>-167771.68</v>
      </c>
      <c r="G24" s="109">
        <v>649438.31999999995</v>
      </c>
    </row>
    <row r="25" spans="1:7" ht="27.9" customHeight="1" x14ac:dyDescent="0.3">
      <c r="A25" s="110"/>
      <c r="B25" s="110">
        <v>34</v>
      </c>
      <c r="C25" s="110"/>
      <c r="D25" s="110" t="s">
        <v>51</v>
      </c>
      <c r="E25" s="109">
        <v>50</v>
      </c>
      <c r="F25" s="109">
        <v>0</v>
      </c>
      <c r="G25" s="109">
        <v>50</v>
      </c>
    </row>
    <row r="26" spans="1:7" ht="27.9" customHeight="1" x14ac:dyDescent="0.3">
      <c r="A26" s="110"/>
      <c r="B26" s="110">
        <v>38</v>
      </c>
      <c r="C26" s="110"/>
      <c r="D26" s="110" t="s">
        <v>87</v>
      </c>
      <c r="E26" s="109">
        <v>1140</v>
      </c>
      <c r="F26" s="109">
        <v>0</v>
      </c>
      <c r="G26" s="109">
        <v>1140</v>
      </c>
    </row>
    <row r="27" spans="1:7" ht="27.9" customHeight="1" x14ac:dyDescent="0.3">
      <c r="A27" s="112">
        <v>4</v>
      </c>
      <c r="B27" s="112"/>
      <c r="C27" s="112"/>
      <c r="D27" s="113" t="s">
        <v>24</v>
      </c>
      <c r="E27" s="106">
        <f>E28</f>
        <v>39700</v>
      </c>
      <c r="F27" s="106">
        <f>F28</f>
        <v>12300</v>
      </c>
      <c r="G27" s="106">
        <f>G28</f>
        <v>52000</v>
      </c>
    </row>
    <row r="28" spans="1:7" ht="27.9" customHeight="1" x14ac:dyDescent="0.3">
      <c r="A28" s="112"/>
      <c r="B28" s="108">
        <v>42</v>
      </c>
      <c r="C28" s="112"/>
      <c r="D28" s="122" t="s">
        <v>46</v>
      </c>
      <c r="E28" s="109">
        <v>39700</v>
      </c>
      <c r="F28" s="109">
        <v>12300</v>
      </c>
      <c r="G28" s="109">
        <v>52000</v>
      </c>
    </row>
    <row r="29" spans="1:7" ht="27.9" customHeight="1" x14ac:dyDescent="0.3">
      <c r="A29" s="105">
        <v>9</v>
      </c>
      <c r="B29" s="105"/>
      <c r="C29" s="108"/>
      <c r="D29" s="113" t="s">
        <v>134</v>
      </c>
      <c r="E29" s="106">
        <v>0</v>
      </c>
      <c r="F29" s="107">
        <v>-132814.81</v>
      </c>
      <c r="G29" s="152">
        <v>-132814.81</v>
      </c>
    </row>
  </sheetData>
  <mergeCells count="7">
    <mergeCell ref="A3:G3"/>
    <mergeCell ref="A5:G5"/>
    <mergeCell ref="A7:G7"/>
    <mergeCell ref="A18:G18"/>
    <mergeCell ref="A1:H1"/>
    <mergeCell ref="A10:D10"/>
    <mergeCell ref="A9:C9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AC860-25C8-4AB5-A94D-EC32A3C41652}">
  <sheetPr codeName="List8">
    <pageSetUpPr fitToPage="1"/>
  </sheetPr>
  <dimension ref="A1:H35"/>
  <sheetViews>
    <sheetView topLeftCell="A14" zoomScaleNormal="100" workbookViewId="0">
      <selection activeCell="K16" sqref="K16"/>
    </sheetView>
  </sheetViews>
  <sheetFormatPr defaultRowHeight="14.4" x14ac:dyDescent="0.3"/>
  <cols>
    <col min="1" max="1" width="8.5546875" customWidth="1"/>
    <col min="2" max="2" width="0.33203125" hidden="1" customWidth="1"/>
    <col min="3" max="3" width="12.109375" customWidth="1"/>
    <col min="4" max="4" width="32.109375" customWidth="1"/>
    <col min="5" max="7" width="22.6640625" customWidth="1"/>
  </cols>
  <sheetData>
    <row r="1" spans="1:8" ht="42" customHeight="1" x14ac:dyDescent="0.3">
      <c r="A1" s="168"/>
      <c r="B1" s="168"/>
      <c r="C1" s="168"/>
      <c r="D1" s="168"/>
      <c r="E1" s="168"/>
      <c r="F1" s="168"/>
      <c r="G1" s="168"/>
      <c r="H1" s="168"/>
    </row>
    <row r="2" spans="1:8" ht="18" customHeight="1" x14ac:dyDescent="0.3">
      <c r="A2" s="5"/>
      <c r="B2" s="5"/>
      <c r="C2" s="5"/>
      <c r="D2" s="5"/>
      <c r="E2" s="5"/>
      <c r="F2" s="5"/>
      <c r="G2" s="5"/>
    </row>
    <row r="3" spans="1:8" ht="15.6" x14ac:dyDescent="0.3">
      <c r="A3" s="168" t="s">
        <v>32</v>
      </c>
      <c r="B3" s="168"/>
      <c r="C3" s="168"/>
      <c r="D3" s="168"/>
      <c r="E3" s="168"/>
      <c r="F3" s="168"/>
      <c r="G3" s="170"/>
    </row>
    <row r="4" spans="1:8" ht="17.399999999999999" x14ac:dyDescent="0.3">
      <c r="A4" s="5"/>
      <c r="B4" s="5"/>
      <c r="C4" s="5"/>
      <c r="D4" s="5"/>
      <c r="E4" s="5"/>
      <c r="F4" s="5"/>
      <c r="G4" s="6"/>
    </row>
    <row r="5" spans="1:8" ht="18" customHeight="1" x14ac:dyDescent="0.3">
      <c r="A5" s="168" t="s">
        <v>73</v>
      </c>
      <c r="B5" s="169"/>
      <c r="C5" s="169"/>
      <c r="D5" s="169"/>
      <c r="E5" s="169"/>
      <c r="F5" s="169"/>
      <c r="G5" s="169"/>
    </row>
    <row r="6" spans="1:8" ht="17.399999999999999" x14ac:dyDescent="0.3">
      <c r="A6" s="5"/>
      <c r="B6" s="5"/>
      <c r="C6" s="5"/>
      <c r="D6" s="5"/>
      <c r="E6" s="5"/>
      <c r="F6" s="5"/>
      <c r="G6" s="6"/>
    </row>
    <row r="7" spans="1:8" ht="15.6" x14ac:dyDescent="0.3">
      <c r="A7" s="168" t="s">
        <v>1</v>
      </c>
      <c r="B7" s="188"/>
      <c r="C7" s="188"/>
      <c r="D7" s="188"/>
      <c r="E7" s="188"/>
      <c r="F7" s="188"/>
      <c r="G7" s="188"/>
    </row>
    <row r="8" spans="1:8" ht="17.399999999999999" x14ac:dyDescent="0.3">
      <c r="A8" s="5"/>
      <c r="B8" s="5"/>
      <c r="C8" s="5"/>
      <c r="D8" s="5"/>
      <c r="E8" s="5"/>
      <c r="F8" s="5"/>
      <c r="G8" s="6"/>
    </row>
    <row r="9" spans="1:8" ht="36" customHeight="1" x14ac:dyDescent="0.3">
      <c r="A9" s="123"/>
      <c r="B9" s="124"/>
      <c r="C9" s="125" t="s">
        <v>74</v>
      </c>
      <c r="D9" s="126" t="s">
        <v>12</v>
      </c>
      <c r="E9" s="102" t="s">
        <v>126</v>
      </c>
      <c r="F9" s="102" t="s">
        <v>125</v>
      </c>
      <c r="G9" s="103" t="s">
        <v>137</v>
      </c>
    </row>
    <row r="10" spans="1:8" ht="16.5" customHeight="1" x14ac:dyDescent="0.3">
      <c r="A10" s="189">
        <v>1</v>
      </c>
      <c r="B10" s="190"/>
      <c r="C10" s="190"/>
      <c r="D10" s="191"/>
      <c r="E10" s="104">
        <v>2</v>
      </c>
      <c r="F10" s="104">
        <v>3</v>
      </c>
      <c r="G10" s="104">
        <v>4</v>
      </c>
    </row>
    <row r="11" spans="1:8" ht="18" customHeight="1" x14ac:dyDescent="0.3">
      <c r="A11" s="127"/>
      <c r="B11" s="127"/>
      <c r="C11" s="127"/>
      <c r="D11" s="127" t="s">
        <v>142</v>
      </c>
      <c r="E11" s="128">
        <f>E13+E14</f>
        <v>3616350</v>
      </c>
      <c r="F11" s="128">
        <f>F13+F14+F19</f>
        <v>151431.45000000001</v>
      </c>
      <c r="G11" s="128">
        <f>G13+G14+G19</f>
        <v>3767781.4499999997</v>
      </c>
    </row>
    <row r="12" spans="1:8" ht="18" customHeight="1" x14ac:dyDescent="0.3">
      <c r="A12" s="127"/>
      <c r="B12" s="127"/>
      <c r="C12" s="127"/>
      <c r="D12" s="127" t="s">
        <v>141</v>
      </c>
      <c r="E12" s="128">
        <f>E13+E14</f>
        <v>3616350</v>
      </c>
      <c r="F12" s="128">
        <f>F13+F14</f>
        <v>144093.13</v>
      </c>
      <c r="G12" s="128">
        <f>G13+G14</f>
        <v>3760443.13</v>
      </c>
    </row>
    <row r="13" spans="1:8" ht="18" customHeight="1" x14ac:dyDescent="0.3">
      <c r="A13" s="130"/>
      <c r="B13" s="130"/>
      <c r="C13" s="130">
        <v>11</v>
      </c>
      <c r="D13" s="131" t="s">
        <v>18</v>
      </c>
      <c r="E13" s="132">
        <v>2982450</v>
      </c>
      <c r="F13" s="134">
        <v>250193.13</v>
      </c>
      <c r="G13" s="157">
        <v>3232643.13</v>
      </c>
    </row>
    <row r="14" spans="1:8" ht="18" customHeight="1" x14ac:dyDescent="0.3">
      <c r="A14" s="133"/>
      <c r="B14" s="133"/>
      <c r="C14" s="165" t="s">
        <v>143</v>
      </c>
      <c r="D14" s="133" t="s">
        <v>88</v>
      </c>
      <c r="E14" s="134">
        <f>SUM(E15:E19)</f>
        <v>633900</v>
      </c>
      <c r="F14" s="134">
        <f>SUM(F15:F18)</f>
        <v>-106100</v>
      </c>
      <c r="G14" s="134">
        <f>SUM(G15:G18)</f>
        <v>527800</v>
      </c>
    </row>
    <row r="15" spans="1:8" ht="18" customHeight="1" x14ac:dyDescent="0.3">
      <c r="A15" s="108"/>
      <c r="B15" s="108"/>
      <c r="C15" s="108" t="s">
        <v>120</v>
      </c>
      <c r="D15" s="108" t="s">
        <v>39</v>
      </c>
      <c r="E15" s="109">
        <v>5000</v>
      </c>
      <c r="F15" s="109">
        <v>-3500</v>
      </c>
      <c r="G15" s="109">
        <v>1500</v>
      </c>
    </row>
    <row r="16" spans="1:8" ht="18" customHeight="1" x14ac:dyDescent="0.3">
      <c r="A16" s="108"/>
      <c r="B16" s="108"/>
      <c r="C16" s="108" t="s">
        <v>121</v>
      </c>
      <c r="D16" s="108" t="s">
        <v>100</v>
      </c>
      <c r="E16" s="109">
        <v>611000</v>
      </c>
      <c r="F16" s="109">
        <v>-91000</v>
      </c>
      <c r="G16" s="153">
        <v>520000</v>
      </c>
    </row>
    <row r="17" spans="1:7" ht="18" customHeight="1" x14ac:dyDescent="0.3">
      <c r="A17" s="105"/>
      <c r="B17" s="108"/>
      <c r="C17" s="108" t="s">
        <v>122</v>
      </c>
      <c r="D17" s="108" t="s">
        <v>77</v>
      </c>
      <c r="E17" s="109">
        <v>17300</v>
      </c>
      <c r="F17" s="109">
        <v>-11000</v>
      </c>
      <c r="G17" s="109">
        <v>6300</v>
      </c>
    </row>
    <row r="18" spans="1:7" ht="18" customHeight="1" x14ac:dyDescent="0.3">
      <c r="A18" s="105"/>
      <c r="B18" s="108"/>
      <c r="C18" s="108" t="s">
        <v>123</v>
      </c>
      <c r="D18" s="108" t="s">
        <v>101</v>
      </c>
      <c r="E18" s="109">
        <v>600</v>
      </c>
      <c r="F18" s="109">
        <v>-600</v>
      </c>
      <c r="G18" s="109">
        <v>0</v>
      </c>
    </row>
    <row r="19" spans="1:7" ht="18" customHeight="1" x14ac:dyDescent="0.3">
      <c r="A19" s="130"/>
      <c r="B19" s="130"/>
      <c r="C19" s="130" t="s">
        <v>140</v>
      </c>
      <c r="D19" s="130" t="s">
        <v>130</v>
      </c>
      <c r="E19" s="163">
        <v>0</v>
      </c>
      <c r="F19" s="164">
        <v>7338.32</v>
      </c>
      <c r="G19" s="164">
        <v>7338.32</v>
      </c>
    </row>
    <row r="20" spans="1:7" ht="18" customHeight="1" x14ac:dyDescent="0.3">
      <c r="A20" s="142"/>
      <c r="B20" s="143"/>
      <c r="C20" s="143"/>
      <c r="D20" s="143"/>
      <c r="E20" s="144"/>
      <c r="F20" s="145"/>
      <c r="G20" s="145"/>
    </row>
    <row r="22" spans="1:7" ht="18.75" customHeight="1" x14ac:dyDescent="0.3">
      <c r="A22" s="168" t="s">
        <v>20</v>
      </c>
      <c r="B22" s="188"/>
      <c r="C22" s="188"/>
      <c r="D22" s="188"/>
      <c r="E22" s="188"/>
      <c r="F22" s="188"/>
      <c r="G22" s="188"/>
    </row>
    <row r="23" spans="1:7" ht="5.25" hidden="1" customHeight="1" x14ac:dyDescent="0.3">
      <c r="A23" s="5"/>
      <c r="B23" s="5"/>
      <c r="C23" s="5"/>
      <c r="D23" s="5"/>
      <c r="E23" s="5"/>
      <c r="F23" s="5"/>
      <c r="G23" s="6"/>
    </row>
    <row r="24" spans="1:7" ht="32.25" customHeight="1" x14ac:dyDescent="0.3">
      <c r="A24" s="140"/>
      <c r="B24" s="141"/>
      <c r="C24" s="103" t="s">
        <v>99</v>
      </c>
      <c r="D24" s="126" t="s">
        <v>21</v>
      </c>
      <c r="E24" s="102" t="s">
        <v>126</v>
      </c>
      <c r="F24" s="102" t="s">
        <v>125</v>
      </c>
      <c r="G24" s="103" t="s">
        <v>136</v>
      </c>
    </row>
    <row r="25" spans="1:7" ht="13.5" customHeight="1" x14ac:dyDescent="0.3">
      <c r="A25" s="53"/>
      <c r="B25" s="147"/>
      <c r="C25" s="104"/>
      <c r="D25" s="119"/>
      <c r="E25" s="148"/>
      <c r="F25" s="148"/>
      <c r="G25" s="104"/>
    </row>
    <row r="26" spans="1:7" ht="18" customHeight="1" x14ac:dyDescent="0.3">
      <c r="A26" s="127"/>
      <c r="B26" s="127"/>
      <c r="C26" s="127"/>
      <c r="D26" s="127" t="s">
        <v>78</v>
      </c>
      <c r="E26" s="128">
        <f>E27+E28+E29</f>
        <v>3616350</v>
      </c>
      <c r="F26" s="128">
        <f>F27+F28+F29+F34</f>
        <v>11278.32</v>
      </c>
      <c r="G26" s="128">
        <f>G27+G28+G29+G34</f>
        <v>3627628.32</v>
      </c>
    </row>
    <row r="27" spans="1:7" ht="18" customHeight="1" x14ac:dyDescent="0.3">
      <c r="A27" s="105"/>
      <c r="B27" s="105"/>
      <c r="C27" s="149" t="s">
        <v>132</v>
      </c>
      <c r="D27" s="105" t="s">
        <v>55</v>
      </c>
      <c r="E27" s="132">
        <v>2882450</v>
      </c>
      <c r="F27" s="132">
        <v>110040</v>
      </c>
      <c r="G27" s="156">
        <v>2992490</v>
      </c>
    </row>
    <row r="28" spans="1:7" ht="18" customHeight="1" x14ac:dyDescent="0.3">
      <c r="A28" s="105"/>
      <c r="B28" s="105"/>
      <c r="C28" s="105" t="s">
        <v>131</v>
      </c>
      <c r="D28" s="105" t="s">
        <v>110</v>
      </c>
      <c r="E28" s="106">
        <v>100000</v>
      </c>
      <c r="F28" s="106">
        <v>0</v>
      </c>
      <c r="G28" s="154">
        <v>100000</v>
      </c>
    </row>
    <row r="29" spans="1:7" ht="18" customHeight="1" x14ac:dyDescent="0.3">
      <c r="A29" s="136"/>
      <c r="B29" s="136"/>
      <c r="C29" s="136"/>
      <c r="D29" s="136" t="s">
        <v>56</v>
      </c>
      <c r="E29" s="106">
        <f>SUM(E30:E33)</f>
        <v>633900</v>
      </c>
      <c r="F29" s="106">
        <f>SUM(F30:F33)</f>
        <v>-106100</v>
      </c>
      <c r="G29" s="106">
        <f>SUM(G30:G33)</f>
        <v>527800</v>
      </c>
    </row>
    <row r="30" spans="1:7" ht="18" customHeight="1" x14ac:dyDescent="0.3">
      <c r="A30" s="136"/>
      <c r="B30" s="136"/>
      <c r="C30" s="110">
        <v>3</v>
      </c>
      <c r="D30" s="110" t="s">
        <v>75</v>
      </c>
      <c r="E30" s="109">
        <v>5000</v>
      </c>
      <c r="F30" s="109">
        <v>-3500</v>
      </c>
      <c r="G30" s="109">
        <v>1500</v>
      </c>
    </row>
    <row r="31" spans="1:7" ht="18" customHeight="1" x14ac:dyDescent="0.3">
      <c r="A31" s="137"/>
      <c r="B31" s="137"/>
      <c r="C31" s="138">
        <v>4</v>
      </c>
      <c r="D31" s="138" t="s">
        <v>76</v>
      </c>
      <c r="E31" s="109">
        <v>611000</v>
      </c>
      <c r="F31" s="109">
        <v>-91000</v>
      </c>
      <c r="G31" s="153">
        <v>520000</v>
      </c>
    </row>
    <row r="32" spans="1:7" ht="18" customHeight="1" x14ac:dyDescent="0.3">
      <c r="A32" s="137"/>
      <c r="B32" s="137"/>
      <c r="C32" s="138">
        <v>5</v>
      </c>
      <c r="D32" s="138" t="s">
        <v>79</v>
      </c>
      <c r="E32" s="109">
        <v>17300</v>
      </c>
      <c r="F32" s="109">
        <v>-11000</v>
      </c>
      <c r="G32" s="109">
        <v>6300</v>
      </c>
    </row>
    <row r="33" spans="1:7" ht="18" customHeight="1" x14ac:dyDescent="0.3">
      <c r="A33" s="137"/>
      <c r="B33" s="137"/>
      <c r="C33" s="138">
        <v>6</v>
      </c>
      <c r="D33" s="138" t="s">
        <v>98</v>
      </c>
      <c r="E33" s="109">
        <v>600</v>
      </c>
      <c r="F33" s="109">
        <v>-600</v>
      </c>
      <c r="G33" s="109">
        <v>0</v>
      </c>
    </row>
    <row r="34" spans="1:7" ht="18" customHeight="1" x14ac:dyDescent="0.3">
      <c r="A34" s="137"/>
      <c r="B34" s="137"/>
      <c r="C34" s="162">
        <v>9</v>
      </c>
      <c r="D34" s="162" t="s">
        <v>138</v>
      </c>
      <c r="E34" s="106">
        <v>0</v>
      </c>
      <c r="F34" s="106">
        <v>7338.32</v>
      </c>
      <c r="G34" s="106">
        <v>7338.32</v>
      </c>
    </row>
    <row r="35" spans="1:7" ht="19.5" customHeight="1" x14ac:dyDescent="0.3">
      <c r="A35" s="139"/>
      <c r="B35" s="139"/>
      <c r="C35" s="135" t="s">
        <v>133</v>
      </c>
      <c r="D35" s="135" t="s">
        <v>139</v>
      </c>
      <c r="E35" s="129">
        <v>0</v>
      </c>
      <c r="F35" s="129">
        <v>-140153.13</v>
      </c>
      <c r="G35" s="129">
        <v>-140153.13</v>
      </c>
    </row>
  </sheetData>
  <mergeCells count="6">
    <mergeCell ref="A1:H1"/>
    <mergeCell ref="A3:G3"/>
    <mergeCell ref="A5:G5"/>
    <mergeCell ref="A7:G7"/>
    <mergeCell ref="A22:G22"/>
    <mergeCell ref="A10:D10"/>
  </mergeCells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D15"/>
  <sheetViews>
    <sheetView workbookViewId="0">
      <selection activeCell="H8" sqref="H8"/>
    </sheetView>
  </sheetViews>
  <sheetFormatPr defaultRowHeight="14.4" x14ac:dyDescent="0.3"/>
  <cols>
    <col min="1" max="1" width="37.6640625" customWidth="1"/>
    <col min="2" max="4" width="22.6640625" customWidth="1"/>
  </cols>
  <sheetData>
    <row r="1" spans="1:4" ht="42" customHeight="1" x14ac:dyDescent="0.3">
      <c r="A1" s="168"/>
      <c r="B1" s="168"/>
      <c r="C1" s="168"/>
      <c r="D1" s="168"/>
    </row>
    <row r="2" spans="1:4" ht="18" customHeight="1" x14ac:dyDescent="0.3">
      <c r="A2" s="5"/>
      <c r="B2" s="5"/>
      <c r="C2" s="5"/>
      <c r="D2" s="5"/>
    </row>
    <row r="3" spans="1:4" ht="15.6" x14ac:dyDescent="0.3">
      <c r="A3" s="168" t="s">
        <v>32</v>
      </c>
      <c r="B3" s="168"/>
      <c r="C3" s="168"/>
      <c r="D3" s="170"/>
    </row>
    <row r="4" spans="1:4" ht="17.399999999999999" x14ac:dyDescent="0.3">
      <c r="A4" s="5"/>
      <c r="B4" s="5"/>
      <c r="C4" s="5"/>
      <c r="D4" s="6"/>
    </row>
    <row r="5" spans="1:4" ht="18" customHeight="1" x14ac:dyDescent="0.3">
      <c r="A5" s="168" t="s">
        <v>13</v>
      </c>
      <c r="B5" s="169"/>
      <c r="C5" s="169"/>
      <c r="D5" s="169"/>
    </row>
    <row r="6" spans="1:4" ht="17.399999999999999" x14ac:dyDescent="0.3">
      <c r="A6" s="5"/>
      <c r="B6" s="5"/>
      <c r="C6" s="5"/>
      <c r="D6" s="6"/>
    </row>
    <row r="7" spans="1:4" ht="15.6" x14ac:dyDescent="0.3">
      <c r="A7" s="168" t="s">
        <v>25</v>
      </c>
      <c r="B7" s="188"/>
      <c r="C7" s="188"/>
      <c r="D7" s="188"/>
    </row>
    <row r="8" spans="1:4" ht="17.399999999999999" x14ac:dyDescent="0.3">
      <c r="A8" s="5"/>
      <c r="B8" s="5"/>
      <c r="C8" s="5"/>
      <c r="D8" s="6"/>
    </row>
    <row r="9" spans="1:4" ht="29.4" customHeight="1" x14ac:dyDescent="0.3">
      <c r="A9" s="23" t="s">
        <v>26</v>
      </c>
      <c r="B9" s="35" t="s">
        <v>71</v>
      </c>
      <c r="C9" s="35" t="s">
        <v>125</v>
      </c>
      <c r="D9" s="23" t="s">
        <v>136</v>
      </c>
    </row>
    <row r="10" spans="1:4" x14ac:dyDescent="0.3">
      <c r="A10" s="4">
        <v>1</v>
      </c>
      <c r="B10" s="40">
        <v>2</v>
      </c>
      <c r="C10" s="40">
        <v>3</v>
      </c>
      <c r="D10" s="40">
        <v>4</v>
      </c>
    </row>
    <row r="11" spans="1:4" ht="15.75" customHeight="1" x14ac:dyDescent="0.3">
      <c r="A11" s="13" t="s">
        <v>27</v>
      </c>
      <c r="B11" s="100">
        <f>B12</f>
        <v>3616350</v>
      </c>
      <c r="C11" s="100">
        <f>C12</f>
        <v>11278.32</v>
      </c>
      <c r="D11" s="100">
        <f>D12</f>
        <v>3627628.32</v>
      </c>
    </row>
    <row r="12" spans="1:4" ht="15.75" customHeight="1" x14ac:dyDescent="0.3">
      <c r="A12" s="13" t="s">
        <v>52</v>
      </c>
      <c r="B12" s="100">
        <f>B13+B14</f>
        <v>3616350</v>
      </c>
      <c r="C12" s="100">
        <f>C13+C14</f>
        <v>11278.32</v>
      </c>
      <c r="D12" s="100">
        <f>D13+D14</f>
        <v>3627628.32</v>
      </c>
    </row>
    <row r="13" spans="1:4" x14ac:dyDescent="0.3">
      <c r="A13" s="18" t="s">
        <v>53</v>
      </c>
      <c r="B13" s="41">
        <v>3467350</v>
      </c>
      <c r="C13" s="41">
        <v>17278.32</v>
      </c>
      <c r="D13" s="41">
        <v>3484628.32</v>
      </c>
    </row>
    <row r="14" spans="1:4" x14ac:dyDescent="0.3">
      <c r="A14" s="34" t="s">
        <v>54</v>
      </c>
      <c r="B14" s="41">
        <v>149000</v>
      </c>
      <c r="C14" s="41">
        <v>-6000</v>
      </c>
      <c r="D14" s="41">
        <v>143000</v>
      </c>
    </row>
    <row r="15" spans="1:4" x14ac:dyDescent="0.3">
      <c r="A15" s="13"/>
      <c r="B15" s="36"/>
      <c r="C15" s="39"/>
      <c r="D15" s="39"/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I14"/>
  <sheetViews>
    <sheetView workbookViewId="0">
      <selection activeCell="K5" sqref="K5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9" width="25.33203125" customWidth="1"/>
  </cols>
  <sheetData>
    <row r="1" spans="1:9" ht="42" customHeight="1" x14ac:dyDescent="0.3">
      <c r="A1" s="168"/>
      <c r="B1" s="168"/>
      <c r="C1" s="168"/>
      <c r="D1" s="168"/>
      <c r="E1" s="168"/>
      <c r="F1" s="168"/>
      <c r="G1" s="168"/>
      <c r="H1" s="168"/>
      <c r="I1" s="168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5.6" x14ac:dyDescent="0.3">
      <c r="A3" s="168" t="s">
        <v>32</v>
      </c>
      <c r="B3" s="168"/>
      <c r="C3" s="168"/>
      <c r="D3" s="168"/>
      <c r="E3" s="168"/>
      <c r="F3" s="168"/>
      <c r="G3" s="168"/>
      <c r="H3" s="170"/>
      <c r="I3" s="170"/>
    </row>
    <row r="4" spans="1:9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168" t="s">
        <v>28</v>
      </c>
      <c r="B5" s="169"/>
      <c r="C5" s="169"/>
      <c r="D5" s="169"/>
      <c r="E5" s="169"/>
      <c r="F5" s="169"/>
      <c r="G5" s="169"/>
      <c r="H5" s="169"/>
      <c r="I5" s="169"/>
    </row>
    <row r="6" spans="1:9" ht="17.399999999999999" x14ac:dyDescent="0.3">
      <c r="A6" s="5"/>
      <c r="B6" s="5"/>
      <c r="C6" s="5"/>
      <c r="D6" s="5"/>
      <c r="E6" s="5"/>
      <c r="F6" s="5"/>
      <c r="G6" s="5"/>
      <c r="H6" s="6"/>
      <c r="I6" s="6"/>
    </row>
    <row r="7" spans="1:9" ht="26.4" x14ac:dyDescent="0.3">
      <c r="A7" s="23" t="s">
        <v>14</v>
      </c>
      <c r="B7" s="22" t="s">
        <v>15</v>
      </c>
      <c r="C7" s="22" t="s">
        <v>16</v>
      </c>
      <c r="D7" s="22" t="s">
        <v>48</v>
      </c>
      <c r="E7" s="22" t="s">
        <v>69</v>
      </c>
      <c r="F7" s="23" t="s">
        <v>70</v>
      </c>
      <c r="G7" s="23" t="s">
        <v>71</v>
      </c>
      <c r="H7" s="23" t="s">
        <v>67</v>
      </c>
      <c r="I7" s="23" t="s">
        <v>72</v>
      </c>
    </row>
    <row r="8" spans="1:9" ht="26.4" x14ac:dyDescent="0.3">
      <c r="A8" s="13">
        <v>8</v>
      </c>
      <c r="B8" s="13"/>
      <c r="C8" s="13"/>
      <c r="D8" s="13" t="s">
        <v>29</v>
      </c>
      <c r="E8" s="10">
        <v>0</v>
      </c>
      <c r="F8" s="11">
        <v>0</v>
      </c>
      <c r="G8" s="11">
        <v>0</v>
      </c>
      <c r="H8" s="11"/>
      <c r="I8" s="11">
        <v>0</v>
      </c>
    </row>
    <row r="9" spans="1:9" x14ac:dyDescent="0.3">
      <c r="A9" s="13"/>
      <c r="B9" s="17">
        <v>84</v>
      </c>
      <c r="C9" s="17"/>
      <c r="D9" s="17" t="s">
        <v>36</v>
      </c>
      <c r="E9" s="10"/>
      <c r="F9" s="11"/>
      <c r="G9" s="11"/>
      <c r="H9" s="11"/>
      <c r="I9" s="11"/>
    </row>
    <row r="10" spans="1:9" ht="26.4" x14ac:dyDescent="0.3">
      <c r="A10" s="14"/>
      <c r="B10" s="14"/>
      <c r="C10" s="15">
        <v>81</v>
      </c>
      <c r="D10" s="18" t="s">
        <v>37</v>
      </c>
      <c r="E10" s="10"/>
      <c r="F10" s="11"/>
      <c r="G10" s="11"/>
      <c r="H10" s="11"/>
      <c r="I10" s="11"/>
    </row>
    <row r="11" spans="1:9" ht="26.4" x14ac:dyDescent="0.3">
      <c r="A11" s="16">
        <v>5</v>
      </c>
      <c r="B11" s="16"/>
      <c r="C11" s="16"/>
      <c r="D11" s="25" t="s">
        <v>30</v>
      </c>
      <c r="E11" s="10">
        <v>0</v>
      </c>
      <c r="F11" s="11">
        <v>0</v>
      </c>
      <c r="G11" s="11">
        <v>0</v>
      </c>
      <c r="H11" s="11">
        <v>0</v>
      </c>
      <c r="I11" s="11">
        <v>0</v>
      </c>
    </row>
    <row r="12" spans="1:9" ht="26.4" x14ac:dyDescent="0.3">
      <c r="A12" s="17"/>
      <c r="B12" s="17">
        <v>54</v>
      </c>
      <c r="C12" s="17"/>
      <c r="D12" s="26" t="s">
        <v>38</v>
      </c>
      <c r="E12" s="10"/>
      <c r="F12" s="11"/>
      <c r="G12" s="11"/>
      <c r="H12" s="11"/>
      <c r="I12" s="12"/>
    </row>
    <row r="13" spans="1:9" x14ac:dyDescent="0.3">
      <c r="A13" s="17"/>
      <c r="B13" s="17"/>
      <c r="C13" s="15">
        <v>11</v>
      </c>
      <c r="D13" s="15" t="s">
        <v>18</v>
      </c>
      <c r="E13" s="10"/>
      <c r="F13" s="11"/>
      <c r="G13" s="11"/>
      <c r="H13" s="11"/>
      <c r="I13" s="12"/>
    </row>
    <row r="14" spans="1:9" x14ac:dyDescent="0.3">
      <c r="A14" s="17"/>
      <c r="B14" s="17"/>
      <c r="C14" s="15">
        <v>31</v>
      </c>
      <c r="D14" s="15" t="s">
        <v>39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G57"/>
  <sheetViews>
    <sheetView tabSelected="1" topLeftCell="A3" workbookViewId="0">
      <selection activeCell="J17" sqref="J17"/>
    </sheetView>
  </sheetViews>
  <sheetFormatPr defaultRowHeight="14.4" x14ac:dyDescent="0.3"/>
  <cols>
    <col min="1" max="1" width="9.33203125" customWidth="1"/>
    <col min="2" max="2" width="8.44140625" bestFit="1" customWidth="1"/>
    <col min="3" max="3" width="2.88671875" customWidth="1"/>
    <col min="4" max="4" width="27" customWidth="1"/>
    <col min="5" max="7" width="22.6640625" customWidth="1"/>
  </cols>
  <sheetData>
    <row r="1" spans="1:7" ht="42" customHeight="1" x14ac:dyDescent="0.3">
      <c r="A1" s="168"/>
      <c r="B1" s="168"/>
      <c r="C1" s="168"/>
      <c r="D1" s="168"/>
      <c r="E1" s="168"/>
      <c r="F1" s="168"/>
      <c r="G1" s="168"/>
    </row>
    <row r="2" spans="1:7" ht="7.5" customHeight="1" x14ac:dyDescent="0.3">
      <c r="A2" s="5"/>
      <c r="B2" s="5"/>
      <c r="C2" s="5"/>
      <c r="D2" s="5"/>
      <c r="E2" s="5"/>
      <c r="F2" s="6"/>
      <c r="G2" s="6"/>
    </row>
    <row r="3" spans="1:7" ht="18" customHeight="1" x14ac:dyDescent="0.3">
      <c r="A3" s="168" t="s">
        <v>31</v>
      </c>
      <c r="B3" s="169"/>
      <c r="C3" s="169"/>
      <c r="D3" s="169"/>
      <c r="E3" s="169"/>
      <c r="F3" s="169"/>
      <c r="G3" s="169"/>
    </row>
    <row r="4" spans="1:7" ht="3" customHeight="1" x14ac:dyDescent="0.3">
      <c r="A4" s="5"/>
      <c r="B4" s="5"/>
      <c r="C4" s="5"/>
      <c r="D4" s="5"/>
      <c r="E4" s="5"/>
      <c r="F4" s="6"/>
      <c r="G4" s="6"/>
    </row>
    <row r="5" spans="1:7" ht="30" customHeight="1" x14ac:dyDescent="0.3">
      <c r="A5" s="196" t="s">
        <v>33</v>
      </c>
      <c r="B5" s="197"/>
      <c r="C5" s="198"/>
      <c r="D5" s="56" t="s">
        <v>34</v>
      </c>
      <c r="E5" s="55" t="s">
        <v>71</v>
      </c>
      <c r="F5" s="58" t="s">
        <v>125</v>
      </c>
      <c r="G5" s="59" t="s">
        <v>136</v>
      </c>
    </row>
    <row r="6" spans="1:7" ht="15" customHeight="1" x14ac:dyDescent="0.3">
      <c r="A6" s="210">
        <v>1</v>
      </c>
      <c r="B6" s="211"/>
      <c r="C6" s="211"/>
      <c r="D6" s="212"/>
      <c r="E6" s="150">
        <v>2</v>
      </c>
      <c r="F6" s="151">
        <v>3</v>
      </c>
      <c r="G6" s="150">
        <v>4</v>
      </c>
    </row>
    <row r="7" spans="1:7" ht="19.5" customHeight="1" x14ac:dyDescent="0.3">
      <c r="A7" s="196" t="s">
        <v>103</v>
      </c>
      <c r="B7" s="208"/>
      <c r="C7" s="209"/>
      <c r="D7" s="57" t="s">
        <v>127</v>
      </c>
      <c r="E7" s="60">
        <f t="shared" ref="E7:G9" si="0">E8</f>
        <v>3616350</v>
      </c>
      <c r="F7" s="61">
        <f t="shared" si="0"/>
        <v>11278.32</v>
      </c>
      <c r="G7" s="60">
        <f t="shared" si="0"/>
        <v>3627628.32</v>
      </c>
    </row>
    <row r="8" spans="1:7" ht="18.600000000000001" customHeight="1" x14ac:dyDescent="0.3">
      <c r="A8" s="196" t="s">
        <v>104</v>
      </c>
      <c r="B8" s="208"/>
      <c r="C8" s="209"/>
      <c r="D8" s="57" t="s">
        <v>105</v>
      </c>
      <c r="E8" s="60">
        <f t="shared" si="0"/>
        <v>3616350</v>
      </c>
      <c r="F8" s="61">
        <f t="shared" si="0"/>
        <v>11278.32</v>
      </c>
      <c r="G8" s="60">
        <f t="shared" si="0"/>
        <v>3627628.32</v>
      </c>
    </row>
    <row r="9" spans="1:7" ht="18.600000000000001" customHeight="1" x14ac:dyDescent="0.3">
      <c r="A9" s="205" t="s">
        <v>106</v>
      </c>
      <c r="B9" s="206"/>
      <c r="C9" s="207"/>
      <c r="D9" s="57" t="s">
        <v>102</v>
      </c>
      <c r="E9" s="60">
        <f t="shared" si="0"/>
        <v>3616350</v>
      </c>
      <c r="F9" s="61">
        <f t="shared" si="0"/>
        <v>11278.32</v>
      </c>
      <c r="G9" s="60">
        <f t="shared" si="0"/>
        <v>3627628.32</v>
      </c>
    </row>
    <row r="10" spans="1:7" x14ac:dyDescent="0.3">
      <c r="A10" s="216" t="s">
        <v>90</v>
      </c>
      <c r="B10" s="217"/>
      <c r="C10" s="218"/>
      <c r="D10" s="57" t="s">
        <v>57</v>
      </c>
      <c r="E10" s="62">
        <f>E11+E34++E38+E42+E46+E50+E54</f>
        <v>3616350</v>
      </c>
      <c r="F10" s="62">
        <f>F11+F34+F38+F42+F46+F50+F54</f>
        <v>11278.32</v>
      </c>
      <c r="G10" s="60">
        <f>G11+G34+G38+G42+G46+G50+G54</f>
        <v>3627628.32</v>
      </c>
    </row>
    <row r="11" spans="1:7" x14ac:dyDescent="0.3">
      <c r="A11" s="219" t="s">
        <v>91</v>
      </c>
      <c r="B11" s="220"/>
      <c r="C11" s="221"/>
      <c r="D11" s="63" t="s">
        <v>113</v>
      </c>
      <c r="E11" s="64">
        <f>E12+E16+E19+E25+E28+E31</f>
        <v>3409350</v>
      </c>
      <c r="F11" s="64">
        <f>F12+F16+F19+F25+F28+F31</f>
        <v>15978.32</v>
      </c>
      <c r="G11" s="64">
        <f>G12+G16+G19+G25+G28+G31</f>
        <v>3425328.32</v>
      </c>
    </row>
    <row r="12" spans="1:7" x14ac:dyDescent="0.3">
      <c r="A12" s="199" t="s">
        <v>97</v>
      </c>
      <c r="B12" s="200"/>
      <c r="C12" s="201"/>
      <c r="D12" s="66" t="s">
        <v>58</v>
      </c>
      <c r="E12" s="67">
        <f>E13</f>
        <v>2842750</v>
      </c>
      <c r="F12" s="67">
        <f>F13</f>
        <v>97740</v>
      </c>
      <c r="G12" s="69">
        <f>G13</f>
        <v>2940490</v>
      </c>
    </row>
    <row r="13" spans="1:7" x14ac:dyDescent="0.3">
      <c r="A13" s="202">
        <v>3</v>
      </c>
      <c r="B13" s="203"/>
      <c r="C13" s="204"/>
      <c r="D13" s="66" t="s">
        <v>22</v>
      </c>
      <c r="E13" s="67">
        <f>E14+E15</f>
        <v>2842750</v>
      </c>
      <c r="F13" s="67">
        <f>F14+F15</f>
        <v>97740</v>
      </c>
      <c r="G13" s="69">
        <f>G14+G15</f>
        <v>2940490</v>
      </c>
    </row>
    <row r="14" spans="1:7" x14ac:dyDescent="0.3">
      <c r="A14" s="222">
        <v>31</v>
      </c>
      <c r="B14" s="223"/>
      <c r="C14" s="224"/>
      <c r="D14" s="75" t="s">
        <v>23</v>
      </c>
      <c r="E14" s="77">
        <v>2658250</v>
      </c>
      <c r="F14" s="77">
        <v>148740</v>
      </c>
      <c r="G14" s="160">
        <v>2806990</v>
      </c>
    </row>
    <row r="15" spans="1:7" x14ac:dyDescent="0.3">
      <c r="A15" s="72">
        <v>32</v>
      </c>
      <c r="B15" s="73"/>
      <c r="C15" s="74"/>
      <c r="D15" s="75" t="s">
        <v>60</v>
      </c>
      <c r="E15" s="77">
        <v>184500</v>
      </c>
      <c r="F15" s="77">
        <v>-51000</v>
      </c>
      <c r="G15" s="160">
        <v>133500</v>
      </c>
    </row>
    <row r="16" spans="1:7" x14ac:dyDescent="0.3">
      <c r="A16" s="229" t="s">
        <v>128</v>
      </c>
      <c r="B16" s="230"/>
      <c r="C16" s="231"/>
      <c r="D16" s="66" t="s">
        <v>68</v>
      </c>
      <c r="E16" s="68">
        <f t="shared" ref="E16:G17" si="1">E17</f>
        <v>100000</v>
      </c>
      <c r="F16" s="68">
        <f t="shared" si="1"/>
        <v>0</v>
      </c>
      <c r="G16" s="161">
        <f t="shared" si="1"/>
        <v>100000</v>
      </c>
    </row>
    <row r="17" spans="1:7" x14ac:dyDescent="0.3">
      <c r="A17" s="79">
        <v>3</v>
      </c>
      <c r="B17" s="80"/>
      <c r="C17" s="81"/>
      <c r="D17" s="66" t="s">
        <v>22</v>
      </c>
      <c r="E17" s="68">
        <f t="shared" si="1"/>
        <v>100000</v>
      </c>
      <c r="F17" s="68">
        <f t="shared" si="1"/>
        <v>0</v>
      </c>
      <c r="G17" s="161">
        <f t="shared" si="1"/>
        <v>100000</v>
      </c>
    </row>
    <row r="18" spans="1:7" x14ac:dyDescent="0.3">
      <c r="A18" s="72">
        <v>31</v>
      </c>
      <c r="B18" s="73"/>
      <c r="C18" s="74"/>
      <c r="D18" s="75" t="s">
        <v>23</v>
      </c>
      <c r="E18" s="77">
        <v>100000</v>
      </c>
      <c r="F18" s="77">
        <v>0</v>
      </c>
      <c r="G18" s="160">
        <v>100000</v>
      </c>
    </row>
    <row r="19" spans="1:7" x14ac:dyDescent="0.3">
      <c r="A19" s="195" t="s">
        <v>114</v>
      </c>
      <c r="B19" s="225"/>
      <c r="C19" s="226"/>
      <c r="D19" s="66" t="s">
        <v>83</v>
      </c>
      <c r="E19" s="68">
        <f>E20</f>
        <v>461000</v>
      </c>
      <c r="F19" s="68">
        <f>F20</f>
        <v>-85000</v>
      </c>
      <c r="G19" s="161">
        <f>G20</f>
        <v>376000</v>
      </c>
    </row>
    <row r="20" spans="1:7" x14ac:dyDescent="0.3">
      <c r="A20" s="79">
        <v>3</v>
      </c>
      <c r="B20" s="80"/>
      <c r="C20" s="81"/>
      <c r="D20" s="66" t="s">
        <v>22</v>
      </c>
      <c r="E20" s="68">
        <f>E22+E23+E24</f>
        <v>461000</v>
      </c>
      <c r="F20" s="68">
        <f>F21+F22+F23+F24</f>
        <v>-85000</v>
      </c>
      <c r="G20" s="161">
        <f>G21+G22+G23+G24</f>
        <v>376000</v>
      </c>
    </row>
    <row r="21" spans="1:7" x14ac:dyDescent="0.3">
      <c r="A21" s="72">
        <v>31</v>
      </c>
      <c r="B21" s="80"/>
      <c r="C21" s="81"/>
      <c r="D21" s="75" t="s">
        <v>23</v>
      </c>
      <c r="E21" s="77">
        <v>0</v>
      </c>
      <c r="F21" s="77">
        <v>18010</v>
      </c>
      <c r="G21" s="160">
        <v>18010</v>
      </c>
    </row>
    <row r="22" spans="1:7" x14ac:dyDescent="0.3">
      <c r="A22" s="222">
        <v>32</v>
      </c>
      <c r="B22" s="223"/>
      <c r="C22" s="224"/>
      <c r="D22" s="75" t="s">
        <v>35</v>
      </c>
      <c r="E22" s="77">
        <v>459810</v>
      </c>
      <c r="F22" s="77">
        <v>-103010</v>
      </c>
      <c r="G22" s="160">
        <v>356800</v>
      </c>
    </row>
    <row r="23" spans="1:7" x14ac:dyDescent="0.3">
      <c r="A23" s="72">
        <v>34</v>
      </c>
      <c r="B23" s="73"/>
      <c r="C23" s="74"/>
      <c r="D23" s="75" t="s">
        <v>59</v>
      </c>
      <c r="E23" s="76">
        <v>50</v>
      </c>
      <c r="F23" s="76">
        <v>0</v>
      </c>
      <c r="G23" s="78">
        <v>50</v>
      </c>
    </row>
    <row r="24" spans="1:7" x14ac:dyDescent="0.3">
      <c r="A24" s="72">
        <v>38</v>
      </c>
      <c r="B24" s="73"/>
      <c r="C24" s="74"/>
      <c r="D24" s="75" t="s">
        <v>89</v>
      </c>
      <c r="E24" s="76">
        <v>1140</v>
      </c>
      <c r="F24" s="76">
        <v>0</v>
      </c>
      <c r="G24" s="78">
        <v>1140</v>
      </c>
    </row>
    <row r="25" spans="1:7" x14ac:dyDescent="0.3">
      <c r="A25" s="232" t="s">
        <v>115</v>
      </c>
      <c r="B25" s="233"/>
      <c r="C25" s="234"/>
      <c r="D25" s="66" t="s">
        <v>84</v>
      </c>
      <c r="E25" s="67">
        <f t="shared" ref="E25:G26" si="2">E26</f>
        <v>5000</v>
      </c>
      <c r="F25" s="67">
        <f t="shared" si="2"/>
        <v>-3500</v>
      </c>
      <c r="G25" s="69">
        <f t="shared" si="2"/>
        <v>1500</v>
      </c>
    </row>
    <row r="26" spans="1:7" x14ac:dyDescent="0.3">
      <c r="A26" s="79">
        <v>3</v>
      </c>
      <c r="B26" s="80"/>
      <c r="C26" s="74"/>
      <c r="D26" s="66" t="s">
        <v>22</v>
      </c>
      <c r="E26" s="67">
        <f t="shared" si="2"/>
        <v>5000</v>
      </c>
      <c r="F26" s="67">
        <f t="shared" si="2"/>
        <v>-3500</v>
      </c>
      <c r="G26" s="69">
        <f t="shared" si="2"/>
        <v>1500</v>
      </c>
    </row>
    <row r="27" spans="1:7" x14ac:dyDescent="0.3">
      <c r="A27" s="72">
        <v>32</v>
      </c>
      <c r="B27" s="82"/>
      <c r="C27" s="74"/>
      <c r="D27" s="75" t="s">
        <v>35</v>
      </c>
      <c r="E27" s="77">
        <v>5000</v>
      </c>
      <c r="F27" s="77">
        <v>-3500</v>
      </c>
      <c r="G27" s="160">
        <v>1500</v>
      </c>
    </row>
    <row r="28" spans="1:7" x14ac:dyDescent="0.3">
      <c r="A28" s="189" t="s">
        <v>116</v>
      </c>
      <c r="B28" s="190"/>
      <c r="C28" s="191"/>
      <c r="D28" s="66" t="s">
        <v>85</v>
      </c>
      <c r="E28" s="67">
        <f t="shared" ref="E28:G29" si="3">E29</f>
        <v>600</v>
      </c>
      <c r="F28" s="67">
        <f t="shared" si="3"/>
        <v>-600</v>
      </c>
      <c r="G28" s="69">
        <f t="shared" si="3"/>
        <v>0</v>
      </c>
    </row>
    <row r="29" spans="1:7" x14ac:dyDescent="0.3">
      <c r="A29" s="79">
        <v>3</v>
      </c>
      <c r="B29" s="80"/>
      <c r="C29" s="81"/>
      <c r="D29" s="66" t="s">
        <v>22</v>
      </c>
      <c r="E29" s="67">
        <f t="shared" si="3"/>
        <v>600</v>
      </c>
      <c r="F29" s="67">
        <f t="shared" si="3"/>
        <v>-600</v>
      </c>
      <c r="G29" s="69">
        <f t="shared" si="3"/>
        <v>0</v>
      </c>
    </row>
    <row r="30" spans="1:7" x14ac:dyDescent="0.3">
      <c r="A30" s="72">
        <v>32</v>
      </c>
      <c r="B30" s="82"/>
      <c r="C30" s="74"/>
      <c r="D30" s="75" t="s">
        <v>35</v>
      </c>
      <c r="E30" s="77">
        <v>600</v>
      </c>
      <c r="F30" s="77">
        <v>-600</v>
      </c>
      <c r="G30" s="160">
        <v>0</v>
      </c>
    </row>
    <row r="31" spans="1:7" x14ac:dyDescent="0.3">
      <c r="A31" s="189" t="s">
        <v>117</v>
      </c>
      <c r="B31" s="190"/>
      <c r="C31" s="191"/>
      <c r="D31" s="66" t="s">
        <v>86</v>
      </c>
      <c r="E31" s="67">
        <f t="shared" ref="E31:G32" si="4">E32</f>
        <v>0</v>
      </c>
      <c r="F31" s="67">
        <v>7338.32</v>
      </c>
      <c r="G31" s="69">
        <f t="shared" si="4"/>
        <v>7338.32</v>
      </c>
    </row>
    <row r="32" spans="1:7" x14ac:dyDescent="0.3">
      <c r="A32" s="79">
        <v>3</v>
      </c>
      <c r="B32" s="80"/>
      <c r="C32" s="81"/>
      <c r="D32" s="66" t="s">
        <v>22</v>
      </c>
      <c r="E32" s="67">
        <f t="shared" si="4"/>
        <v>0</v>
      </c>
      <c r="F32" s="67">
        <f t="shared" si="4"/>
        <v>7338.32</v>
      </c>
      <c r="G32" s="69">
        <f t="shared" si="4"/>
        <v>7338.32</v>
      </c>
    </row>
    <row r="33" spans="1:7" x14ac:dyDescent="0.3">
      <c r="A33" s="72">
        <v>32</v>
      </c>
      <c r="B33" s="73"/>
      <c r="C33" s="74"/>
      <c r="D33" s="75" t="s">
        <v>35</v>
      </c>
      <c r="E33" s="76">
        <v>0</v>
      </c>
      <c r="F33" s="76">
        <v>7338.32</v>
      </c>
      <c r="G33" s="78">
        <v>7338.32</v>
      </c>
    </row>
    <row r="34" spans="1:7" x14ac:dyDescent="0.3">
      <c r="A34" s="219" t="s">
        <v>92</v>
      </c>
      <c r="B34" s="220"/>
      <c r="C34" s="221"/>
      <c r="D34" s="63" t="s">
        <v>111</v>
      </c>
      <c r="E34" s="65">
        <f t="shared" ref="E34:G36" si="5">E35</f>
        <v>149000</v>
      </c>
      <c r="F34" s="64">
        <f t="shared" si="5"/>
        <v>-6000</v>
      </c>
      <c r="G34" s="64">
        <f t="shared" si="5"/>
        <v>143000</v>
      </c>
    </row>
    <row r="35" spans="1:7" x14ac:dyDescent="0.3">
      <c r="A35" s="195" t="s">
        <v>114</v>
      </c>
      <c r="B35" s="225"/>
      <c r="C35" s="226"/>
      <c r="D35" s="66" t="s">
        <v>83</v>
      </c>
      <c r="E35" s="68">
        <f t="shared" si="5"/>
        <v>149000</v>
      </c>
      <c r="F35" s="67">
        <f t="shared" si="5"/>
        <v>-6000</v>
      </c>
      <c r="G35" s="67">
        <f t="shared" si="5"/>
        <v>143000</v>
      </c>
    </row>
    <row r="36" spans="1:7" x14ac:dyDescent="0.3">
      <c r="A36" s="70">
        <v>3</v>
      </c>
      <c r="B36" s="71"/>
      <c r="C36" s="66"/>
      <c r="D36" s="66" t="s">
        <v>22</v>
      </c>
      <c r="E36" s="68">
        <f t="shared" si="5"/>
        <v>149000</v>
      </c>
      <c r="F36" s="67">
        <f t="shared" si="5"/>
        <v>-6000</v>
      </c>
      <c r="G36" s="67">
        <f t="shared" si="5"/>
        <v>143000</v>
      </c>
    </row>
    <row r="37" spans="1:7" x14ac:dyDescent="0.3">
      <c r="A37" s="83">
        <v>32</v>
      </c>
      <c r="B37" s="84"/>
      <c r="C37" s="75"/>
      <c r="D37" s="75" t="s">
        <v>60</v>
      </c>
      <c r="E37" s="77">
        <v>149000</v>
      </c>
      <c r="F37" s="77">
        <v>-6000</v>
      </c>
      <c r="G37" s="77">
        <v>143000</v>
      </c>
    </row>
    <row r="38" spans="1:7" ht="14.25" customHeight="1" x14ac:dyDescent="0.3">
      <c r="A38" s="86" t="s">
        <v>61</v>
      </c>
      <c r="B38" s="87" t="s">
        <v>93</v>
      </c>
      <c r="C38" s="88"/>
      <c r="D38" s="88" t="s">
        <v>62</v>
      </c>
      <c r="E38" s="90">
        <f t="shared" ref="E38:G40" si="6">E39</f>
        <v>3700</v>
      </c>
      <c r="F38" s="89">
        <f t="shared" si="6"/>
        <v>-3700</v>
      </c>
      <c r="G38" s="89">
        <f t="shared" si="6"/>
        <v>0</v>
      </c>
    </row>
    <row r="39" spans="1:7" x14ac:dyDescent="0.3">
      <c r="A39" s="189" t="s">
        <v>118</v>
      </c>
      <c r="B39" s="190"/>
      <c r="C39" s="191"/>
      <c r="D39" s="66" t="s">
        <v>81</v>
      </c>
      <c r="E39" s="68">
        <f t="shared" si="6"/>
        <v>3700</v>
      </c>
      <c r="F39" s="67">
        <f t="shared" si="6"/>
        <v>-3700</v>
      </c>
      <c r="G39" s="67">
        <f t="shared" si="6"/>
        <v>0</v>
      </c>
    </row>
    <row r="40" spans="1:7" x14ac:dyDescent="0.3">
      <c r="A40" s="70">
        <v>3</v>
      </c>
      <c r="B40" s="71"/>
      <c r="C40" s="66"/>
      <c r="D40" s="66" t="s">
        <v>22</v>
      </c>
      <c r="E40" s="68">
        <f t="shared" si="6"/>
        <v>3700</v>
      </c>
      <c r="F40" s="67">
        <f t="shared" si="6"/>
        <v>-3700</v>
      </c>
      <c r="G40" s="67">
        <f t="shared" si="6"/>
        <v>0</v>
      </c>
    </row>
    <row r="41" spans="1:7" x14ac:dyDescent="0.3">
      <c r="A41" s="83">
        <v>32</v>
      </c>
      <c r="B41" s="84"/>
      <c r="C41" s="75"/>
      <c r="D41" s="75" t="s">
        <v>60</v>
      </c>
      <c r="E41" s="77">
        <v>3700</v>
      </c>
      <c r="F41" s="76">
        <v>-3700</v>
      </c>
      <c r="G41" s="76">
        <v>0</v>
      </c>
    </row>
    <row r="42" spans="1:7" ht="15.75" customHeight="1" x14ac:dyDescent="0.3">
      <c r="A42" s="97" t="s">
        <v>61</v>
      </c>
      <c r="B42" s="98" t="s">
        <v>94</v>
      </c>
      <c r="C42" s="99"/>
      <c r="D42" s="99" t="s">
        <v>63</v>
      </c>
      <c r="E42" s="65">
        <f t="shared" ref="E42:G44" si="7">E43</f>
        <v>2900</v>
      </c>
      <c r="F42" s="64">
        <f t="shared" si="7"/>
        <v>-2900</v>
      </c>
      <c r="G42" s="64">
        <f t="shared" si="7"/>
        <v>0</v>
      </c>
    </row>
    <row r="43" spans="1:7" x14ac:dyDescent="0.3">
      <c r="A43" s="189" t="s">
        <v>118</v>
      </c>
      <c r="B43" s="190"/>
      <c r="C43" s="85"/>
      <c r="D43" s="66" t="s">
        <v>82</v>
      </c>
      <c r="E43" s="68">
        <f t="shared" si="7"/>
        <v>2900</v>
      </c>
      <c r="F43" s="67">
        <f t="shared" si="7"/>
        <v>-2900</v>
      </c>
      <c r="G43" s="67">
        <f t="shared" si="7"/>
        <v>0</v>
      </c>
    </row>
    <row r="44" spans="1:7" x14ac:dyDescent="0.3">
      <c r="A44" s="70">
        <v>3</v>
      </c>
      <c r="B44" s="71"/>
      <c r="C44" s="66"/>
      <c r="D44" s="66" t="s">
        <v>66</v>
      </c>
      <c r="E44" s="68">
        <f t="shared" si="7"/>
        <v>2900</v>
      </c>
      <c r="F44" s="67">
        <f t="shared" si="7"/>
        <v>-2900</v>
      </c>
      <c r="G44" s="67">
        <f t="shared" si="7"/>
        <v>0</v>
      </c>
    </row>
    <row r="45" spans="1:7" x14ac:dyDescent="0.3">
      <c r="A45" s="83">
        <v>32</v>
      </c>
      <c r="B45" s="84"/>
      <c r="C45" s="75"/>
      <c r="D45" s="75" t="s">
        <v>60</v>
      </c>
      <c r="E45" s="77">
        <v>2900</v>
      </c>
      <c r="F45" s="76">
        <v>-2900</v>
      </c>
      <c r="G45" s="76">
        <v>0</v>
      </c>
    </row>
    <row r="46" spans="1:7" ht="15.75" customHeight="1" x14ac:dyDescent="0.3">
      <c r="A46" s="86" t="s">
        <v>61</v>
      </c>
      <c r="B46" s="87" t="s">
        <v>95</v>
      </c>
      <c r="C46" s="88"/>
      <c r="D46" s="88" t="s">
        <v>64</v>
      </c>
      <c r="E46" s="90">
        <f t="shared" ref="E46:G48" si="8">E47</f>
        <v>10700</v>
      </c>
      <c r="F46" s="89">
        <f t="shared" si="8"/>
        <v>-4400</v>
      </c>
      <c r="G46" s="89">
        <f t="shared" si="8"/>
        <v>6300</v>
      </c>
    </row>
    <row r="47" spans="1:7" x14ac:dyDescent="0.3">
      <c r="A47" s="195" t="s">
        <v>119</v>
      </c>
      <c r="B47" s="190"/>
      <c r="C47" s="191"/>
      <c r="D47" s="66" t="s">
        <v>82</v>
      </c>
      <c r="E47" s="68">
        <f t="shared" si="8"/>
        <v>10700</v>
      </c>
      <c r="F47" s="67">
        <f t="shared" si="8"/>
        <v>-4400</v>
      </c>
      <c r="G47" s="67">
        <f t="shared" si="8"/>
        <v>6300</v>
      </c>
    </row>
    <row r="48" spans="1:7" x14ac:dyDescent="0.3">
      <c r="A48" s="70">
        <v>3</v>
      </c>
      <c r="B48" s="84"/>
      <c r="C48" s="75"/>
      <c r="D48" s="66" t="s">
        <v>22</v>
      </c>
      <c r="E48" s="68">
        <f t="shared" si="8"/>
        <v>10700</v>
      </c>
      <c r="F48" s="67">
        <f t="shared" si="8"/>
        <v>-4400</v>
      </c>
      <c r="G48" s="67">
        <f t="shared" si="8"/>
        <v>6300</v>
      </c>
    </row>
    <row r="49" spans="1:7" x14ac:dyDescent="0.3">
      <c r="A49" s="83">
        <v>32</v>
      </c>
      <c r="B49" s="91"/>
      <c r="C49" s="92"/>
      <c r="D49" s="75" t="s">
        <v>60</v>
      </c>
      <c r="E49" s="77">
        <v>10700</v>
      </c>
      <c r="F49" s="77">
        <v>-4400</v>
      </c>
      <c r="G49" s="77">
        <v>6300</v>
      </c>
    </row>
    <row r="50" spans="1:7" x14ac:dyDescent="0.3">
      <c r="A50" s="219" t="s">
        <v>107</v>
      </c>
      <c r="B50" s="227"/>
      <c r="C50" s="228"/>
      <c r="D50" s="63" t="s">
        <v>65</v>
      </c>
      <c r="E50" s="65">
        <f t="shared" ref="E50:G52" si="9">E51</f>
        <v>1000</v>
      </c>
      <c r="F50" s="64">
        <f t="shared" si="9"/>
        <v>0</v>
      </c>
      <c r="G50" s="64">
        <f t="shared" si="9"/>
        <v>1000</v>
      </c>
    </row>
    <row r="51" spans="1:7" x14ac:dyDescent="0.3">
      <c r="A51" s="195" t="s">
        <v>114</v>
      </c>
      <c r="B51" s="225"/>
      <c r="C51" s="226"/>
      <c r="D51" s="66" t="s">
        <v>83</v>
      </c>
      <c r="E51" s="68">
        <f t="shared" si="9"/>
        <v>1000</v>
      </c>
      <c r="F51" s="67">
        <f t="shared" si="9"/>
        <v>0</v>
      </c>
      <c r="G51" s="67">
        <f t="shared" si="9"/>
        <v>1000</v>
      </c>
    </row>
    <row r="52" spans="1:7" x14ac:dyDescent="0.3">
      <c r="A52" s="70">
        <v>3</v>
      </c>
      <c r="B52" s="71"/>
      <c r="C52" s="66"/>
      <c r="D52" s="66" t="s">
        <v>22</v>
      </c>
      <c r="E52" s="68">
        <f t="shared" si="9"/>
        <v>1000</v>
      </c>
      <c r="F52" s="67">
        <f t="shared" si="9"/>
        <v>0</v>
      </c>
      <c r="G52" s="67">
        <f t="shared" si="9"/>
        <v>1000</v>
      </c>
    </row>
    <row r="53" spans="1:7" x14ac:dyDescent="0.3">
      <c r="A53" s="93">
        <v>32</v>
      </c>
      <c r="B53" s="84"/>
      <c r="C53" s="75"/>
      <c r="D53" s="75" t="s">
        <v>60</v>
      </c>
      <c r="E53" s="77">
        <v>1000</v>
      </c>
      <c r="F53" s="76">
        <v>0</v>
      </c>
      <c r="G53" s="76">
        <v>1000</v>
      </c>
    </row>
    <row r="54" spans="1:7" ht="14.25" customHeight="1" x14ac:dyDescent="0.3">
      <c r="A54" s="219" t="s">
        <v>96</v>
      </c>
      <c r="B54" s="220"/>
      <c r="C54" s="221"/>
      <c r="D54" s="63" t="s">
        <v>112</v>
      </c>
      <c r="E54" s="65">
        <f t="shared" ref="E54:G56" si="10">E55</f>
        <v>39700</v>
      </c>
      <c r="F54" s="64">
        <f t="shared" si="10"/>
        <v>12300</v>
      </c>
      <c r="G54" s="64">
        <f t="shared" si="10"/>
        <v>52000</v>
      </c>
    </row>
    <row r="55" spans="1:7" ht="15" customHeight="1" x14ac:dyDescent="0.3">
      <c r="A55" s="213" t="s">
        <v>97</v>
      </c>
      <c r="B55" s="214"/>
      <c r="C55" s="215"/>
      <c r="D55" s="66" t="s">
        <v>58</v>
      </c>
      <c r="E55" s="68">
        <f t="shared" si="10"/>
        <v>39700</v>
      </c>
      <c r="F55" s="67">
        <f t="shared" si="10"/>
        <v>12300</v>
      </c>
      <c r="G55" s="67">
        <f t="shared" si="10"/>
        <v>52000</v>
      </c>
    </row>
    <row r="56" spans="1:7" x14ac:dyDescent="0.3">
      <c r="A56" s="202" t="s">
        <v>129</v>
      </c>
      <c r="B56" s="203"/>
      <c r="C56" s="204"/>
      <c r="D56" s="66" t="s">
        <v>109</v>
      </c>
      <c r="E56" s="68">
        <f t="shared" si="10"/>
        <v>39700</v>
      </c>
      <c r="F56" s="67">
        <f t="shared" si="10"/>
        <v>12300</v>
      </c>
      <c r="G56" s="67">
        <f t="shared" si="10"/>
        <v>52000</v>
      </c>
    </row>
    <row r="57" spans="1:7" ht="17.25" customHeight="1" x14ac:dyDescent="0.3">
      <c r="A57" s="94">
        <v>42</v>
      </c>
      <c r="B57" s="95"/>
      <c r="C57" s="96"/>
      <c r="D57" s="96" t="s">
        <v>108</v>
      </c>
      <c r="E57" s="159">
        <v>39700</v>
      </c>
      <c r="F57" s="77">
        <v>12300</v>
      </c>
      <c r="G57" s="77">
        <v>52000</v>
      </c>
    </row>
  </sheetData>
  <mergeCells count="28">
    <mergeCell ref="A55:C55"/>
    <mergeCell ref="A10:C10"/>
    <mergeCell ref="A11:C11"/>
    <mergeCell ref="A56:C56"/>
    <mergeCell ref="A34:C34"/>
    <mergeCell ref="A54:C54"/>
    <mergeCell ref="A14:C14"/>
    <mergeCell ref="A22:C22"/>
    <mergeCell ref="A51:C51"/>
    <mergeCell ref="A50:C50"/>
    <mergeCell ref="A16:C16"/>
    <mergeCell ref="A19:C19"/>
    <mergeCell ref="A25:C25"/>
    <mergeCell ref="A28:C28"/>
    <mergeCell ref="A31:C31"/>
    <mergeCell ref="A35:C35"/>
    <mergeCell ref="A39:C39"/>
    <mergeCell ref="A43:B43"/>
    <mergeCell ref="A47:C47"/>
    <mergeCell ref="A1:G1"/>
    <mergeCell ref="A3:G3"/>
    <mergeCell ref="A5:C5"/>
    <mergeCell ref="A12:C12"/>
    <mergeCell ref="A13:C13"/>
    <mergeCell ref="A9:C9"/>
    <mergeCell ref="A7:C7"/>
    <mergeCell ref="A8:C8"/>
    <mergeCell ref="A6:D6"/>
  </mergeCells>
  <pageMargins left="0.7" right="0.7" top="0.75" bottom="0.75" header="0.3" footer="0.3"/>
  <pageSetup paperSize="9" scale="75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 -ek.kl</vt:lpstr>
      <vt:lpstr> Račun prihoda i rashoda -izvor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Marica Knezić</dc:creator>
  <cp:lastModifiedBy>Željka Bertak</cp:lastModifiedBy>
  <cp:lastPrinted>2025-12-01T07:19:21Z</cp:lastPrinted>
  <dcterms:created xsi:type="dcterms:W3CDTF">2022-08-12T12:51:27Z</dcterms:created>
  <dcterms:modified xsi:type="dcterms:W3CDTF">2025-12-03T10:27:02Z</dcterms:modified>
</cp:coreProperties>
</file>